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\CNIT 2020-2021\Cartella con ulteriori statistiche\Altre Appendici - Prima parte\Appendice Capitolo  I\App. Parr. I.2-I.3-I.4\"/>
    </mc:Choice>
  </mc:AlternateContent>
  <xr:revisionPtr revIDLastSave="0" documentId="8_{29BB13A4-08E8-4FB9-8651-C00557519AB9}" xr6:coauthVersionLast="45" xr6:coauthVersionMax="45" xr10:uidLastSave="{00000000-0000-0000-0000-000000000000}"/>
  <bookViews>
    <workbookView xWindow="-120" yWindow="-120" windowWidth="20730" windowHeight="11160" tabRatio="907" firstSheet="1" activeTab="6" xr2:uid="{00000000-000D-0000-FFFF-FFFF00000000}"/>
  </bookViews>
  <sheets>
    <sheet name="Spese Correnti-Miss. 10" sheetId="1" r:id="rId1"/>
    <sheet name="Spese Conto Cap.-Miss. 10" sheetId="2" r:id="rId2"/>
    <sheet name="Spese-Correnti-Miss.12" sheetId="3" r:id="rId3"/>
    <sheet name="Spese-Conto Cap.-Miss.12" sheetId="4" r:id="rId4"/>
    <sheet name="Tot. Spese Corr. 10-12 " sheetId="7" r:id="rId5"/>
    <sheet name="Tot. C.Cap. 10-12" sheetId="8" r:id="rId6"/>
    <sheet name="Tot. Corr.+C.Cap. 10-12" sheetId="9" r:id="rId7"/>
  </sheets>
  <externalReferences>
    <externalReference r:id="rId8"/>
  </externalReferences>
  <definedNames>
    <definedName name="_xlnm.Print_Area" localSheetId="1">'Spese Conto Cap.-Miss. 10'!$B$2:$F$127</definedName>
    <definedName name="_xlnm.Print_Area" localSheetId="0">'Spese Correnti-Miss. 10'!$B$1:$F$126</definedName>
    <definedName name="_xlnm.Print_Area" localSheetId="3">'Spese-Conto Cap.-Miss.12'!$B$1:$F$87</definedName>
    <definedName name="_xlnm.Print_Area" localSheetId="2">'Spese-Correnti-Miss.12'!$B$1:$F$87</definedName>
    <definedName name="_xlnm.Print_Area" localSheetId="5">'Tot. C.Cap. 10-12'!$B$2:$F$53</definedName>
    <definedName name="_xlnm.Print_Area" localSheetId="6">'Tot. Corr.+C.Cap. 10-12'!$B$2:$F$53</definedName>
    <definedName name="_xlnm.Print_Area" localSheetId="4">'Tot. Spese Corr. 10-12 '!$B$2:$F$53</definedName>
    <definedName name="Print_Area" localSheetId="1">'Spese Conto Cap.-Miss. 10'!$B$2:$F$127</definedName>
    <definedName name="Print_Area" localSheetId="0">'Spese Correnti-Miss. 10'!$B$2:$F$126</definedName>
    <definedName name="Print_Area" localSheetId="3">'Spese-Conto Cap.-Miss.12'!$B$2:$F$87</definedName>
    <definedName name="Print_Area" localSheetId="2">'Spese-Correnti-Miss.12'!$B$2:$F$88</definedName>
    <definedName name="Print_Area" localSheetId="5">'Tot. C.Cap. 10-12'!$B$2:$F$55</definedName>
    <definedName name="Print_Area" localSheetId="6">'Tot. Corr.+C.Cap. 10-12'!$B$2:$F$55</definedName>
    <definedName name="Print_Area" localSheetId="4">'Tot. Spese Corr. 10-12 '!$B$2:$F$55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4" l="1"/>
  <c r="D85" i="4"/>
  <c r="C85" i="4"/>
  <c r="E84" i="4"/>
  <c r="D84" i="4"/>
  <c r="C84" i="4"/>
  <c r="E78" i="4"/>
  <c r="D78" i="4"/>
  <c r="C78" i="4"/>
  <c r="E77" i="4"/>
  <c r="D77" i="4"/>
  <c r="C77" i="4"/>
  <c r="E71" i="4"/>
  <c r="D71" i="4"/>
  <c r="C71" i="4"/>
  <c r="E70" i="4"/>
  <c r="D70" i="4"/>
  <c r="C70" i="4"/>
  <c r="E64" i="4"/>
  <c r="D64" i="4"/>
  <c r="C64" i="4"/>
  <c r="E63" i="4"/>
  <c r="D63" i="4"/>
  <c r="C63" i="4"/>
  <c r="E57" i="4"/>
  <c r="D57" i="4"/>
  <c r="C57" i="4"/>
  <c r="E56" i="4"/>
  <c r="D56" i="4"/>
  <c r="C56" i="4"/>
  <c r="E50" i="4"/>
  <c r="D50" i="4"/>
  <c r="C50" i="4"/>
  <c r="E49" i="4"/>
  <c r="D49" i="4"/>
  <c r="C49" i="4"/>
  <c r="E43" i="4"/>
  <c r="D43" i="4"/>
  <c r="C43" i="4"/>
  <c r="E42" i="4"/>
  <c r="D42" i="4"/>
  <c r="C42" i="4"/>
  <c r="E36" i="4"/>
  <c r="D36" i="4"/>
  <c r="C36" i="4"/>
  <c r="E35" i="4"/>
  <c r="D35" i="4"/>
  <c r="C35" i="4"/>
  <c r="E29" i="4"/>
  <c r="D29" i="4"/>
  <c r="C29" i="4"/>
  <c r="E28" i="4"/>
  <c r="D28" i="4"/>
  <c r="C28" i="4"/>
  <c r="E22" i="4"/>
  <c r="D22" i="4"/>
  <c r="C22" i="4"/>
  <c r="E21" i="4"/>
  <c r="D21" i="4"/>
  <c r="C21" i="4"/>
  <c r="E15" i="4"/>
  <c r="D15" i="4"/>
  <c r="C15" i="4"/>
  <c r="E14" i="4"/>
  <c r="D14" i="4"/>
  <c r="C14" i="4"/>
  <c r="E8" i="4"/>
  <c r="D8" i="4"/>
  <c r="C8" i="4"/>
  <c r="E7" i="4"/>
  <c r="D7" i="4"/>
  <c r="C7" i="4"/>
  <c r="E78" i="3"/>
  <c r="D78" i="3"/>
  <c r="C78" i="3"/>
  <c r="E77" i="3"/>
  <c r="D77" i="3"/>
  <c r="C77" i="3"/>
  <c r="E71" i="3"/>
  <c r="D71" i="3"/>
  <c r="C71" i="3"/>
  <c r="E70" i="3"/>
  <c r="D70" i="3"/>
  <c r="C70" i="3"/>
  <c r="E57" i="3"/>
  <c r="D57" i="3"/>
  <c r="C57" i="3"/>
  <c r="E56" i="3"/>
  <c r="D56" i="3"/>
  <c r="C56" i="3"/>
  <c r="E50" i="3"/>
  <c r="D50" i="3"/>
  <c r="C50" i="3"/>
  <c r="E49" i="3"/>
  <c r="D49" i="3"/>
  <c r="C49" i="3"/>
  <c r="E36" i="3"/>
  <c r="D36" i="3"/>
  <c r="C36" i="3"/>
  <c r="E35" i="3"/>
  <c r="D35" i="3"/>
  <c r="C35" i="3"/>
  <c r="E29" i="3"/>
  <c r="D29" i="3"/>
  <c r="C29" i="3"/>
  <c r="E28" i="3"/>
  <c r="D28" i="3"/>
  <c r="C28" i="3"/>
  <c r="E15" i="3"/>
  <c r="D15" i="3"/>
  <c r="C15" i="3"/>
  <c r="E14" i="3"/>
  <c r="D14" i="3"/>
  <c r="C14" i="3"/>
  <c r="E8" i="3"/>
  <c r="D8" i="3"/>
  <c r="C8" i="3"/>
  <c r="E7" i="3"/>
  <c r="D7" i="3"/>
  <c r="C7" i="3"/>
  <c r="D117" i="2"/>
  <c r="C117" i="2"/>
  <c r="D116" i="2"/>
  <c r="C116" i="2"/>
  <c r="D115" i="2"/>
  <c r="C115" i="2"/>
  <c r="D114" i="2"/>
  <c r="C114" i="2"/>
  <c r="D113" i="2"/>
  <c r="C113" i="2"/>
  <c r="D112" i="2"/>
  <c r="C112" i="2"/>
  <c r="F111" i="2"/>
  <c r="D111" i="2"/>
  <c r="C111" i="2"/>
  <c r="E106" i="2"/>
  <c r="D106" i="2"/>
  <c r="C106" i="2"/>
  <c r="E105" i="2"/>
  <c r="D105" i="2"/>
  <c r="C105" i="2"/>
  <c r="E104" i="2"/>
  <c r="D104" i="2"/>
  <c r="C104" i="2"/>
  <c r="E103" i="2"/>
  <c r="D103" i="2"/>
  <c r="C103" i="2"/>
  <c r="E102" i="2"/>
  <c r="D102" i="2"/>
  <c r="C102" i="2"/>
  <c r="E101" i="2"/>
  <c r="D101" i="2"/>
  <c r="C101" i="2"/>
  <c r="E95" i="2"/>
  <c r="D95" i="2"/>
  <c r="C95" i="2"/>
  <c r="E94" i="2"/>
  <c r="D94" i="2"/>
  <c r="C94" i="2"/>
  <c r="E93" i="2"/>
  <c r="D93" i="2"/>
  <c r="C93" i="2"/>
  <c r="E92" i="2"/>
  <c r="D92" i="2"/>
  <c r="C92" i="2"/>
  <c r="E91" i="2"/>
  <c r="D91" i="2"/>
  <c r="C91" i="2"/>
  <c r="E90" i="2"/>
  <c r="D90" i="2"/>
  <c r="C90" i="2"/>
  <c r="E85" i="2"/>
  <c r="D85" i="2"/>
  <c r="C85" i="2"/>
  <c r="E84" i="2"/>
  <c r="D84" i="2"/>
  <c r="C84" i="2"/>
  <c r="E83" i="2"/>
  <c r="D83" i="2"/>
  <c r="C83" i="2"/>
  <c r="E82" i="2"/>
  <c r="D82" i="2"/>
  <c r="C82" i="2"/>
  <c r="E81" i="2"/>
  <c r="D81" i="2"/>
  <c r="C81" i="2"/>
  <c r="E80" i="2"/>
  <c r="D80" i="2"/>
  <c r="C80" i="2"/>
  <c r="E75" i="2"/>
  <c r="D75" i="2"/>
  <c r="C75" i="2"/>
  <c r="E74" i="2"/>
  <c r="D74" i="2"/>
  <c r="C74" i="2"/>
  <c r="E73" i="2"/>
  <c r="D73" i="2"/>
  <c r="C73" i="2"/>
  <c r="E72" i="2"/>
  <c r="D72" i="2"/>
  <c r="C72" i="2"/>
  <c r="E71" i="2"/>
  <c r="D71" i="2"/>
  <c r="C71" i="2"/>
  <c r="E70" i="2"/>
  <c r="D70" i="2"/>
  <c r="C70" i="2"/>
  <c r="D64" i="2"/>
  <c r="C64" i="2"/>
  <c r="D63" i="2"/>
  <c r="C63" i="2"/>
  <c r="D62" i="2"/>
  <c r="C62" i="2"/>
  <c r="D61" i="2"/>
  <c r="C61" i="2"/>
  <c r="D60" i="2"/>
  <c r="C60" i="2"/>
  <c r="D59" i="2"/>
  <c r="C59" i="2"/>
  <c r="E54" i="2"/>
  <c r="D54" i="2"/>
  <c r="C54" i="2"/>
  <c r="E53" i="2"/>
  <c r="D53" i="2"/>
  <c r="C53" i="2"/>
  <c r="E52" i="2"/>
  <c r="D52" i="2"/>
  <c r="C52" i="2"/>
  <c r="E51" i="2"/>
  <c r="D51" i="2"/>
  <c r="C51" i="2"/>
  <c r="E50" i="2"/>
  <c r="D50" i="2"/>
  <c r="C50" i="2"/>
  <c r="E49" i="2"/>
  <c r="D49" i="2"/>
  <c r="C49" i="2"/>
  <c r="E44" i="2"/>
  <c r="D44" i="2"/>
  <c r="C44" i="2"/>
  <c r="E43" i="2"/>
  <c r="D43" i="2"/>
  <c r="C43" i="2"/>
  <c r="E42" i="2"/>
  <c r="D42" i="2"/>
  <c r="C42" i="2"/>
  <c r="E41" i="2"/>
  <c r="D41" i="2"/>
  <c r="C41" i="2"/>
  <c r="E40" i="2"/>
  <c r="D40" i="2"/>
  <c r="C40" i="2"/>
  <c r="E39" i="2"/>
  <c r="D39" i="2"/>
  <c r="C39" i="2"/>
  <c r="E33" i="2"/>
  <c r="D33" i="2"/>
  <c r="C33" i="2"/>
  <c r="E32" i="2"/>
  <c r="D32" i="2"/>
  <c r="C32" i="2"/>
  <c r="E31" i="2"/>
  <c r="D31" i="2"/>
  <c r="C31" i="2"/>
  <c r="E30" i="2"/>
  <c r="D30" i="2"/>
  <c r="C30" i="2"/>
  <c r="E29" i="2"/>
  <c r="D29" i="2"/>
  <c r="C29" i="2"/>
  <c r="E28" i="2"/>
  <c r="D28" i="2"/>
  <c r="C28" i="2"/>
  <c r="E23" i="2"/>
  <c r="D23" i="2"/>
  <c r="C23" i="2"/>
  <c r="E22" i="2"/>
  <c r="D22" i="2"/>
  <c r="C22" i="2"/>
  <c r="E21" i="2"/>
  <c r="D21" i="2"/>
  <c r="C21" i="2"/>
  <c r="E20" i="2"/>
  <c r="D20" i="2"/>
  <c r="C20" i="2"/>
  <c r="E19" i="2"/>
  <c r="D19" i="2"/>
  <c r="C19" i="2"/>
  <c r="E18" i="2"/>
  <c r="D18" i="2"/>
  <c r="C18" i="2"/>
  <c r="E13" i="2"/>
  <c r="D13" i="2"/>
  <c r="C13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4" i="1"/>
  <c r="D74" i="1"/>
  <c r="C74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3" i="1"/>
  <c r="D63" i="1"/>
  <c r="C63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3" i="1"/>
  <c r="D43" i="1"/>
  <c r="C43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F84" i="1" l="1"/>
  <c r="E94" i="1"/>
  <c r="C94" i="1"/>
  <c r="C64" i="1"/>
  <c r="E115" i="1"/>
  <c r="E114" i="1"/>
  <c r="E113" i="1"/>
  <c r="E112" i="1"/>
  <c r="E111" i="1"/>
  <c r="E110" i="1"/>
  <c r="D115" i="1"/>
  <c r="D114" i="1"/>
  <c r="D113" i="1"/>
  <c r="D112" i="1"/>
  <c r="D111" i="1"/>
  <c r="D110" i="1"/>
  <c r="F53" i="1"/>
  <c r="C114" i="1"/>
  <c r="C113" i="1"/>
  <c r="C112" i="1"/>
  <c r="C111" i="1"/>
  <c r="C54" i="1"/>
  <c r="E105" i="1"/>
  <c r="E125" i="1" s="1"/>
  <c r="E104" i="1"/>
  <c r="E124" i="1" s="1"/>
  <c r="E103" i="1"/>
  <c r="E123" i="1" s="1"/>
  <c r="E102" i="1"/>
  <c r="E122" i="1" s="1"/>
  <c r="E101" i="1"/>
  <c r="E121" i="1" s="1"/>
  <c r="E100" i="1"/>
  <c r="D105" i="1"/>
  <c r="D125" i="1" s="1"/>
  <c r="D104" i="1"/>
  <c r="D124" i="1" s="1"/>
  <c r="D103" i="1"/>
  <c r="D123" i="1" s="1"/>
  <c r="D102" i="1"/>
  <c r="D122" i="1" s="1"/>
  <c r="D101" i="1"/>
  <c r="D121" i="1" s="1"/>
  <c r="D100" i="1"/>
  <c r="C105" i="1"/>
  <c r="C104" i="1"/>
  <c r="C124" i="1" s="1"/>
  <c r="C103" i="1"/>
  <c r="C123" i="1" s="1"/>
  <c r="C102" i="1"/>
  <c r="C122" i="1" s="1"/>
  <c r="C101" i="1"/>
  <c r="C121" i="1" s="1"/>
  <c r="C100" i="1"/>
  <c r="E32" i="1"/>
  <c r="D32" i="1"/>
  <c r="C32" i="1"/>
  <c r="C75" i="1" l="1"/>
  <c r="F105" i="1"/>
  <c r="C106" i="1"/>
  <c r="D120" i="1"/>
  <c r="D126" i="1" s="1"/>
  <c r="D106" i="1"/>
  <c r="E106" i="1"/>
  <c r="E120" i="1"/>
  <c r="E126" i="1" s="1"/>
  <c r="D116" i="1"/>
  <c r="E116" i="1"/>
  <c r="C44" i="1"/>
  <c r="F63" i="1"/>
  <c r="C110" i="1"/>
  <c r="F74" i="1"/>
  <c r="D94" i="1"/>
  <c r="C115" i="1"/>
  <c r="F115" i="1" s="1"/>
  <c r="E85" i="1"/>
  <c r="D85" i="1"/>
  <c r="C85" i="1"/>
  <c r="E75" i="1"/>
  <c r="D75" i="1"/>
  <c r="F94" i="1"/>
  <c r="E64" i="1"/>
  <c r="D64" i="1"/>
  <c r="E54" i="1"/>
  <c r="D54" i="1"/>
  <c r="F43" i="1"/>
  <c r="E44" i="1"/>
  <c r="D44" i="1"/>
  <c r="E23" i="1"/>
  <c r="F22" i="1"/>
  <c r="D23" i="1"/>
  <c r="C23" i="1"/>
  <c r="F12" i="1"/>
  <c r="C116" i="1" l="1"/>
  <c r="C125" i="1"/>
  <c r="F125" i="1" s="1"/>
  <c r="F32" i="1"/>
  <c r="C120" i="1"/>
  <c r="C126" i="1" s="1"/>
  <c r="D13" i="1" l="1"/>
  <c r="C13" i="1"/>
  <c r="C14" i="1" s="1"/>
  <c r="E13" i="1"/>
  <c r="E55" i="2"/>
  <c r="E112" i="2" l="1"/>
  <c r="E113" i="2"/>
  <c r="E114" i="2"/>
  <c r="E115" i="2"/>
  <c r="E116" i="2"/>
  <c r="E111" i="2"/>
  <c r="E60" i="2"/>
  <c r="E61" i="2"/>
  <c r="E62" i="2"/>
  <c r="E63" i="2"/>
  <c r="E64" i="2"/>
  <c r="E59" i="2"/>
  <c r="E107" i="2" l="1"/>
  <c r="E43" i="3" l="1"/>
  <c r="E42" i="3"/>
  <c r="D43" i="3"/>
  <c r="C42" i="3" l="1"/>
  <c r="C43" i="3"/>
  <c r="F43" i="3" s="1"/>
  <c r="E63" i="3"/>
  <c r="E21" i="3"/>
  <c r="C64" i="3"/>
  <c r="C85" i="3"/>
  <c r="E22" i="3"/>
  <c r="E84" i="3"/>
  <c r="E64" i="3"/>
  <c r="E85" i="3"/>
  <c r="F77" i="3"/>
  <c r="F78" i="3"/>
  <c r="C63" i="3"/>
  <c r="C84" i="3"/>
  <c r="C21" i="3"/>
  <c r="D42" i="3"/>
  <c r="C22" i="3"/>
  <c r="D21" i="3"/>
  <c r="D63" i="3"/>
  <c r="D84" i="3"/>
  <c r="D22" i="3"/>
  <c r="D64" i="3"/>
  <c r="D85" i="3"/>
  <c r="F71" i="3"/>
  <c r="F70" i="3"/>
  <c r="F49" i="3"/>
  <c r="F57" i="4"/>
  <c r="F8" i="4"/>
  <c r="F63" i="4"/>
  <c r="F7" i="3"/>
  <c r="F8" i="3"/>
  <c r="F50" i="3"/>
  <c r="F35" i="4"/>
  <c r="F7" i="4"/>
  <c r="F36" i="4"/>
  <c r="F43" i="4"/>
  <c r="F56" i="4"/>
  <c r="F14" i="3"/>
  <c r="F36" i="3"/>
  <c r="F57" i="3"/>
  <c r="F28" i="4"/>
  <c r="F49" i="4"/>
  <c r="F70" i="4"/>
  <c r="F29" i="4"/>
  <c r="F50" i="4"/>
  <c r="F42" i="4"/>
  <c r="F64" i="4"/>
  <c r="F85" i="4"/>
  <c r="F14" i="4"/>
  <c r="F22" i="4"/>
  <c r="F28" i="3"/>
  <c r="F15" i="4"/>
  <c r="F56" i="3"/>
  <c r="F71" i="4"/>
  <c r="F29" i="3"/>
  <c r="F77" i="4"/>
  <c r="F21" i="4"/>
  <c r="F78" i="4"/>
  <c r="F15" i="3"/>
  <c r="F35" i="3"/>
  <c r="F84" i="4"/>
  <c r="F42" i="3" l="1"/>
  <c r="E123" i="2"/>
  <c r="E124" i="2"/>
  <c r="E125" i="2"/>
  <c r="E126" i="2"/>
  <c r="E121" i="2"/>
  <c r="F64" i="3"/>
  <c r="D124" i="2"/>
  <c r="C125" i="2"/>
  <c r="D125" i="2"/>
  <c r="D126" i="2"/>
  <c r="D121" i="2"/>
  <c r="C124" i="2"/>
  <c r="C126" i="2"/>
  <c r="C121" i="2"/>
  <c r="C122" i="2"/>
  <c r="D122" i="2"/>
  <c r="E122" i="2"/>
  <c r="C123" i="2"/>
  <c r="D123" i="2"/>
  <c r="F63" i="3"/>
  <c r="F85" i="3"/>
  <c r="D89" i="1"/>
  <c r="E89" i="1"/>
  <c r="E90" i="1"/>
  <c r="C92" i="1"/>
  <c r="F21" i="3"/>
  <c r="D90" i="1"/>
  <c r="E92" i="1"/>
  <c r="E93" i="1"/>
  <c r="C93" i="1"/>
  <c r="E91" i="1"/>
  <c r="C89" i="1"/>
  <c r="D91" i="1"/>
  <c r="C90" i="1"/>
  <c r="D92" i="1"/>
  <c r="C91" i="1"/>
  <c r="D93" i="1"/>
  <c r="F22" i="3"/>
  <c r="F84" i="3"/>
  <c r="F37" i="4"/>
  <c r="F37" i="3"/>
  <c r="F30" i="3"/>
  <c r="D55" i="2"/>
  <c r="C65" i="2"/>
  <c r="E65" i="2"/>
  <c r="C45" i="2"/>
  <c r="D76" i="2"/>
  <c r="C55" i="2"/>
  <c r="E45" i="2"/>
  <c r="C76" i="2"/>
  <c r="E76" i="2"/>
  <c r="D45" i="2"/>
  <c r="D65" i="2"/>
  <c r="C86" i="2"/>
  <c r="C96" i="2"/>
  <c r="E96" i="2"/>
  <c r="D86" i="2"/>
  <c r="E86" i="2"/>
  <c r="D96" i="2"/>
  <c r="F62" i="1"/>
  <c r="F61" i="1"/>
  <c r="F60" i="1"/>
  <c r="F59" i="1"/>
  <c r="F58" i="1"/>
  <c r="F52" i="1"/>
  <c r="F51" i="1"/>
  <c r="F50" i="1"/>
  <c r="F49" i="1"/>
  <c r="F48" i="1"/>
  <c r="F42" i="1"/>
  <c r="F41" i="1"/>
  <c r="F40" i="1"/>
  <c r="F39" i="1"/>
  <c r="F38" i="1"/>
  <c r="F83" i="1"/>
  <c r="F82" i="1"/>
  <c r="F81" i="1"/>
  <c r="F80" i="1"/>
  <c r="F79" i="1"/>
  <c r="F73" i="1"/>
  <c r="F72" i="1"/>
  <c r="F71" i="1"/>
  <c r="F70" i="1"/>
  <c r="F69" i="1"/>
  <c r="F104" i="1"/>
  <c r="F103" i="1"/>
  <c r="F102" i="1"/>
  <c r="F101" i="1"/>
  <c r="F100" i="1"/>
  <c r="F114" i="1"/>
  <c r="F113" i="1"/>
  <c r="F112" i="1"/>
  <c r="F111" i="1"/>
  <c r="F110" i="1"/>
  <c r="F116" i="1" l="1"/>
  <c r="F75" i="1"/>
  <c r="F44" i="1"/>
  <c r="F64" i="1"/>
  <c r="F106" i="1"/>
  <c r="F85" i="1"/>
  <c r="C95" i="1"/>
  <c r="E95" i="1"/>
  <c r="D95" i="1"/>
  <c r="F54" i="1"/>
  <c r="E117" i="2"/>
  <c r="E127" i="2"/>
  <c r="D107" i="2"/>
  <c r="C107" i="2"/>
  <c r="F123" i="1"/>
  <c r="C127" i="2"/>
  <c r="D127" i="2"/>
  <c r="F122" i="1"/>
  <c r="F121" i="1"/>
  <c r="F120" i="1"/>
  <c r="F124" i="1"/>
  <c r="F89" i="1"/>
  <c r="F90" i="1"/>
  <c r="F91" i="1"/>
  <c r="F92" i="1"/>
  <c r="F93" i="1"/>
  <c r="F126" i="1" l="1"/>
  <c r="F95" i="1"/>
  <c r="F23" i="7"/>
  <c r="F19" i="7"/>
  <c r="E14" i="2"/>
  <c r="E34" i="2"/>
  <c r="F9" i="2"/>
  <c r="F11" i="2"/>
  <c r="F13" i="2"/>
  <c r="E24" i="2"/>
  <c r="F12" i="2"/>
  <c r="C34" i="2"/>
  <c r="F8" i="2"/>
  <c r="C14" i="2"/>
  <c r="F10" i="2"/>
  <c r="C24" i="2"/>
  <c r="D14" i="2"/>
  <c r="D24" i="2"/>
  <c r="D34" i="2"/>
  <c r="F122" i="2"/>
  <c r="F123" i="2"/>
  <c r="F124" i="2"/>
  <c r="F125" i="2"/>
  <c r="F126" i="2"/>
  <c r="F121" i="2"/>
  <c r="F112" i="2"/>
  <c r="F113" i="2"/>
  <c r="F114" i="2"/>
  <c r="F115" i="2"/>
  <c r="F116" i="2"/>
  <c r="F102" i="2"/>
  <c r="F103" i="2"/>
  <c r="F104" i="2"/>
  <c r="F105" i="2"/>
  <c r="F106" i="2"/>
  <c r="F101" i="2"/>
  <c r="F91" i="2"/>
  <c r="F92" i="2"/>
  <c r="F93" i="2"/>
  <c r="F94" i="2"/>
  <c r="F95" i="2"/>
  <c r="F90" i="2"/>
  <c r="F81" i="2"/>
  <c r="F82" i="2"/>
  <c r="F83" i="2"/>
  <c r="F84" i="2"/>
  <c r="F85" i="2"/>
  <c r="F80" i="2"/>
  <c r="F71" i="2"/>
  <c r="F72" i="2"/>
  <c r="F73" i="2"/>
  <c r="F74" i="2"/>
  <c r="F75" i="2"/>
  <c r="F70" i="2"/>
  <c r="F60" i="2"/>
  <c r="F61" i="2"/>
  <c r="F62" i="2"/>
  <c r="F63" i="2"/>
  <c r="F64" i="2"/>
  <c r="F59" i="2"/>
  <c r="F50" i="2"/>
  <c r="F51" i="2"/>
  <c r="F52" i="2"/>
  <c r="F53" i="2"/>
  <c r="F54" i="2"/>
  <c r="F49" i="2"/>
  <c r="F40" i="2"/>
  <c r="F41" i="2"/>
  <c r="F42" i="2"/>
  <c r="F43" i="2"/>
  <c r="F44" i="2"/>
  <c r="F39" i="2"/>
  <c r="F29" i="2"/>
  <c r="F30" i="2"/>
  <c r="F31" i="2"/>
  <c r="F32" i="2"/>
  <c r="F33" i="2"/>
  <c r="F28" i="2"/>
  <c r="F19" i="2"/>
  <c r="F20" i="2"/>
  <c r="F21" i="2"/>
  <c r="F22" i="2"/>
  <c r="F23" i="2"/>
  <c r="F18" i="2"/>
  <c r="F27" i="7" l="1"/>
  <c r="F127" i="2"/>
  <c r="F34" i="2"/>
  <c r="F24" i="2"/>
  <c r="F14" i="2"/>
  <c r="F117" i="2"/>
  <c r="F96" i="2"/>
  <c r="F76" i="2"/>
  <c r="F107" i="2"/>
  <c r="F86" i="2"/>
  <c r="F65" i="2"/>
  <c r="F55" i="2"/>
  <c r="F45" i="2"/>
  <c r="C29" i="1" l="1"/>
  <c r="D29" i="1"/>
  <c r="C31" i="1"/>
  <c r="D27" i="1"/>
  <c r="E28" i="1"/>
  <c r="E31" i="1"/>
  <c r="D28" i="1"/>
  <c r="E29" i="1"/>
  <c r="F18" i="1"/>
  <c r="F20" i="1"/>
  <c r="C28" i="1"/>
  <c r="E30" i="1"/>
  <c r="F19" i="1"/>
  <c r="C30" i="1"/>
  <c r="D31" i="1"/>
  <c r="C27" i="1"/>
  <c r="F8" i="1"/>
  <c r="F7" i="1"/>
  <c r="F17" i="1"/>
  <c r="D30" i="1"/>
  <c r="E27" i="1"/>
  <c r="F21" i="1"/>
  <c r="F11" i="1"/>
  <c r="F10" i="1"/>
  <c r="F9" i="1"/>
  <c r="F13" i="1" l="1"/>
  <c r="C33" i="1"/>
  <c r="E33" i="1"/>
  <c r="D33" i="1"/>
  <c r="F23" i="1"/>
  <c r="F28" i="1"/>
  <c r="F27" i="1"/>
  <c r="F31" i="1"/>
  <c r="F29" i="1"/>
  <c r="F30" i="1"/>
  <c r="F33" i="1" l="1"/>
  <c r="E86" i="4" l="1"/>
  <c r="D86" i="4"/>
  <c r="C86" i="4"/>
  <c r="E79" i="4"/>
  <c r="D79" i="4"/>
  <c r="C79" i="4"/>
  <c r="E72" i="4"/>
  <c r="D72" i="4"/>
  <c r="C72" i="4"/>
  <c r="E65" i="4"/>
  <c r="D65" i="4"/>
  <c r="C65" i="4"/>
  <c r="E58" i="4"/>
  <c r="E36" i="8" s="1"/>
  <c r="D58" i="4"/>
  <c r="D36" i="8" s="1"/>
  <c r="C58" i="4"/>
  <c r="C36" i="8" s="1"/>
  <c r="E51" i="4"/>
  <c r="D51" i="4"/>
  <c r="C51" i="4"/>
  <c r="E44" i="4"/>
  <c r="D44" i="4"/>
  <c r="C44" i="4"/>
  <c r="E37" i="4"/>
  <c r="E23" i="8" s="1"/>
  <c r="D37" i="4"/>
  <c r="D23" i="8" s="1"/>
  <c r="C37" i="4"/>
  <c r="C23" i="8" s="1"/>
  <c r="E30" i="4"/>
  <c r="D30" i="4"/>
  <c r="C30" i="4"/>
  <c r="E23" i="4"/>
  <c r="D23" i="4"/>
  <c r="C23" i="4"/>
  <c r="F23" i="4"/>
  <c r="E16" i="4"/>
  <c r="E10" i="8" s="1"/>
  <c r="D16" i="4"/>
  <c r="D10" i="8" s="1"/>
  <c r="C16" i="4"/>
  <c r="C10" i="8" s="1"/>
  <c r="E9" i="4"/>
  <c r="D9" i="4"/>
  <c r="C9" i="4"/>
  <c r="C49" i="8" l="1"/>
  <c r="D49" i="8"/>
  <c r="E49" i="8"/>
  <c r="E32" i="8"/>
  <c r="C19" i="8"/>
  <c r="C27" i="8" s="1"/>
  <c r="D19" i="8"/>
  <c r="C6" i="8"/>
  <c r="E19" i="8"/>
  <c r="E27" i="8" s="1"/>
  <c r="D6" i="8"/>
  <c r="C32" i="8"/>
  <c r="E6" i="8"/>
  <c r="D32" i="8"/>
  <c r="F79" i="4"/>
  <c r="F65" i="4"/>
  <c r="F51" i="4"/>
  <c r="F44" i="4"/>
  <c r="F9" i="4"/>
  <c r="F30" i="4"/>
  <c r="F72" i="4"/>
  <c r="F16" i="4"/>
  <c r="F58" i="4"/>
  <c r="E40" i="8" l="1"/>
  <c r="C14" i="8"/>
  <c r="E45" i="8"/>
  <c r="E53" i="8" s="1"/>
  <c r="D45" i="8"/>
  <c r="D53" i="8" s="1"/>
  <c r="C45" i="8"/>
  <c r="D27" i="8"/>
  <c r="F32" i="8"/>
  <c r="C40" i="8"/>
  <c r="D14" i="8"/>
  <c r="E14" i="8"/>
  <c r="D40" i="8"/>
  <c r="F86" i="4"/>
  <c r="E86" i="3"/>
  <c r="D86" i="3"/>
  <c r="C86" i="3"/>
  <c r="E79" i="3"/>
  <c r="D79" i="3"/>
  <c r="C79" i="3"/>
  <c r="E72" i="3"/>
  <c r="D72" i="3"/>
  <c r="C72" i="3"/>
  <c r="D65" i="3"/>
  <c r="E58" i="3"/>
  <c r="E36" i="7" s="1"/>
  <c r="D58" i="3"/>
  <c r="D36" i="7" s="1"/>
  <c r="C58" i="3"/>
  <c r="C36" i="7" s="1"/>
  <c r="D51" i="3"/>
  <c r="D32" i="7" s="1"/>
  <c r="E44" i="3"/>
  <c r="D44" i="3"/>
  <c r="C44" i="3"/>
  <c r="E37" i="3"/>
  <c r="D37" i="3"/>
  <c r="C37" i="3"/>
  <c r="E30" i="3"/>
  <c r="E19" i="7" s="1"/>
  <c r="D30" i="3"/>
  <c r="C30" i="3"/>
  <c r="D23" i="3"/>
  <c r="E16" i="3"/>
  <c r="E10" i="7" s="1"/>
  <c r="D16" i="3"/>
  <c r="C16" i="3"/>
  <c r="C10" i="7" s="1"/>
  <c r="E9" i="3"/>
  <c r="E6" i="7" s="1"/>
  <c r="D9" i="3"/>
  <c r="C9" i="3"/>
  <c r="C6" i="7" s="1"/>
  <c r="F45" i="8" l="1"/>
  <c r="C53" i="8"/>
  <c r="C23" i="7"/>
  <c r="C49" i="7" s="1"/>
  <c r="C49" i="9" s="1"/>
  <c r="E23" i="7"/>
  <c r="C19" i="7"/>
  <c r="E36" i="9"/>
  <c r="C10" i="9"/>
  <c r="E14" i="7"/>
  <c r="C36" i="9"/>
  <c r="D40" i="7"/>
  <c r="E6" i="9"/>
  <c r="E19" i="9"/>
  <c r="D32" i="9"/>
  <c r="C6" i="9"/>
  <c r="C14" i="7"/>
  <c r="F9" i="3"/>
  <c r="F72" i="3"/>
  <c r="F79" i="3"/>
  <c r="F58" i="3"/>
  <c r="F44" i="3"/>
  <c r="F16" i="3"/>
  <c r="C23" i="9" l="1"/>
  <c r="E23" i="9"/>
  <c r="E27" i="9" s="1"/>
  <c r="E49" i="7"/>
  <c r="E49" i="9" s="1"/>
  <c r="F36" i="7"/>
  <c r="E27" i="7"/>
  <c r="C19" i="9"/>
  <c r="C27" i="7"/>
  <c r="F86" i="3"/>
  <c r="D36" i="9"/>
  <c r="F36" i="9" s="1"/>
  <c r="C14" i="9"/>
  <c r="E10" i="9"/>
  <c r="E14" i="9" s="1"/>
  <c r="F10" i="8"/>
  <c r="F40" i="8"/>
  <c r="F23" i="8"/>
  <c r="F36" i="8"/>
  <c r="F19" i="8"/>
  <c r="F6" i="8"/>
  <c r="F49" i="8" l="1"/>
  <c r="F53" i="8" s="1"/>
  <c r="C27" i="9"/>
  <c r="D40" i="9"/>
  <c r="F14" i="8"/>
  <c r="F27" i="8"/>
  <c r="E51" i="3" l="1"/>
  <c r="E32" i="7" s="1"/>
  <c r="E45" i="7" l="1"/>
  <c r="E65" i="3"/>
  <c r="E53" i="7" l="1"/>
  <c r="E53" i="9" s="1"/>
  <c r="E45" i="9"/>
  <c r="E40" i="7"/>
  <c r="E32" i="9"/>
  <c r="C51" i="3"/>
  <c r="F51" i="3"/>
  <c r="F32" i="7" l="1"/>
  <c r="F40" i="7" s="1"/>
  <c r="C32" i="7"/>
  <c r="E40" i="9"/>
  <c r="F65" i="3"/>
  <c r="C65" i="3"/>
  <c r="C45" i="7" l="1"/>
  <c r="C45" i="9" s="1"/>
  <c r="C32" i="9"/>
  <c r="C40" i="7"/>
  <c r="C53" i="7" l="1"/>
  <c r="C53" i="9" s="1"/>
  <c r="C40" i="9"/>
  <c r="F32" i="9"/>
  <c r="F40" i="9" l="1"/>
  <c r="D23" i="7" l="1"/>
  <c r="D49" i="7" s="1"/>
  <c r="D19" i="7"/>
  <c r="D10" i="7"/>
  <c r="F10" i="7" s="1"/>
  <c r="D6" i="7"/>
  <c r="F6" i="7" s="1"/>
  <c r="F49" i="7" l="1"/>
  <c r="D49" i="9"/>
  <c r="D45" i="7"/>
  <c r="D53" i="7" s="1"/>
  <c r="D27" i="7"/>
  <c r="D19" i="9"/>
  <c r="D6" i="9"/>
  <c r="D14" i="7"/>
  <c r="F14" i="7" s="1"/>
  <c r="D10" i="9"/>
  <c r="D23" i="9"/>
  <c r="F45" i="7" l="1"/>
  <c r="D45" i="9"/>
  <c r="F45" i="9" s="1"/>
  <c r="F49" i="9"/>
  <c r="D53" i="9"/>
  <c r="F53" i="9" s="1"/>
  <c r="F53" i="7"/>
  <c r="F10" i="9"/>
  <c r="F23" i="9"/>
  <c r="D14" i="9"/>
  <c r="F14" i="9" s="1"/>
  <c r="F6" i="9"/>
  <c r="D27" i="9"/>
  <c r="F19" i="9"/>
  <c r="F27" i="9" l="1"/>
  <c r="E23" i="3"/>
  <c r="F23" i="3"/>
  <c r="C23" i="3"/>
</calcChain>
</file>

<file path=xl/sharedStrings.xml><?xml version="1.0" encoding="utf-8"?>
<sst xmlns="http://schemas.openxmlformats.org/spreadsheetml/2006/main" count="924" uniqueCount="86">
  <si>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</si>
  <si>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</si>
  <si>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</si>
  <si>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</si>
  <si>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</si>
  <si>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</si>
  <si>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</si>
  <si>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</si>
  <si>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</si>
  <si>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</si>
  <si>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</si>
  <si>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</si>
  <si>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</si>
  <si>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</si>
  <si>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</si>
  <si>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</si>
  <si>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</si>
  <si>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</si>
  <si>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</si>
  <si>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</si>
  <si>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</si>
  <si>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l) Totale pagamenti (in conto competenza + in conto residui) per spese in conto capitale - Spese in conto capitale dirette (tutti i macroaggregati diversi da 04)</t>
  </si>
  <si>
    <t>Programma 02: Interventi per la disabilità</t>
  </si>
  <si>
    <t>Programma 03: Interventi per gli anziani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</si>
  <si>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</si>
  <si>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</si>
  <si>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>a) Impegni per spese in conto capitale - Spese in conto capitale dirette (tutti i macroaggregati diversi da 04)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</si>
  <si>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</si>
  <si>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</si>
  <si>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</si>
  <si>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</si>
  <si>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</si>
  <si>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</si>
  <si>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</si>
  <si>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e) Pagamenti in conto competenza per spese correnti  - Contributi e trasferimenti correnti (Macro-aggregato 04 - Trasferimenti correnti)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</si>
  <si>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</si>
  <si>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</si>
  <si>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</si>
  <si>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</si>
  <si>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 xml:space="preserve">Titolo I - Spese correnti -  Codice Missione 10 - Trasporti e diritto alla mobilità </t>
  </si>
  <si>
    <t>b) Impegni per spese correnti + spese  in conto capitale - Contributi e trasferimenti in conto capitale (Macro-aggregato 04 - Trasferimenti in conto capitale)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</si>
  <si>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</si>
  <si>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</si>
  <si>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</si>
  <si>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</si>
  <si>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</si>
  <si>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</si>
  <si>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</si>
  <si>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t>Programma 06: Politica regionale diritto alla mobilità</t>
  </si>
  <si>
    <t>Programma 02: Interventi per la disabilità*</t>
  </si>
  <si>
    <t>(*) Contributi 20% ad Aziende Sanitarie locali per l'adattamentodi veicoli destinati al trasporto di persone con disabilità e per la modifica degli strumenti di guida</t>
  </si>
  <si>
    <t>(*) Contributi in favore dei comuni ed altre amministrazioni locali n.a.c. per eliminazione delle barriere architettoniche</t>
  </si>
  <si>
    <t>Titolo I - Spese correnti -  Codice Missione 12 - Intervernti per disabilità e anziani</t>
  </si>
  <si>
    <t>Titolo II - Spese in Conto Capitale -  Codice Missione 12 - Intervernti per disabilità e anziani</t>
  </si>
  <si>
    <t xml:space="preserve">Titolo 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</si>
  <si>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</si>
  <si>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Ttolo I - Spese Correnti + Titolo II - Spese in Conto Capitale  - Miss. 10 - 12</t>
  </si>
  <si>
    <t xml:space="preserve">c) (a+b) Impegni per spese correnti - Totale spese correnti </t>
  </si>
  <si>
    <t>Tab. I.2.1A - Spese e contributi correnti delle Regioni e delle Provincie Autonome nel settore dei trasporti distinti per Ripartizione Geografica e Programmi -Anno 2020</t>
  </si>
  <si>
    <t xml:space="preserve">Missione 10 - Trasporti e diritto alla mobilità </t>
  </si>
  <si>
    <t>Tab. I.2.2A - Spese e contributi in conto capitale delle Regioni e delle Provincie Autonome nel settore dei trasporti distinti per Ripartizione Geografica e Programmi -Anno 2020</t>
  </si>
  <si>
    <t xml:space="preserve">Missione 12 - Diritti sociali, politiche sociali e famiglia </t>
  </si>
  <si>
    <t>Tab. I.2.3A - Spese e contributi correnti delle Regioni e delle Provincie Autonome nel settore dei trasporti distinti per Ripartizione Geografica e Programmi -Anno 2020</t>
  </si>
  <si>
    <t>Tab. I.2.4A - Spese e contributi in conto capitale delle Regioni e delle Provincie Autonome nel settore dei trasporti distinti per Ripartizione Geografica e Programmi -Anno 2020</t>
  </si>
  <si>
    <t>Tab. I.2.5A - Totale spese e contributi correnti delle Regioni e delle Province Autonome nel settore dei trasporti distinti per Ripartizione Geografica e Programmi - Anno 2020</t>
  </si>
  <si>
    <t>Tab. I.2.6A - Totale spese e contributi in conto capitale delle Regioni e delle Province Autonome nel settore dei trasporti distinti per Ripartizione Geografica e Programmi - Anno 2020</t>
  </si>
  <si>
    <t>Tab. I.2.7A - Totale spese e contributi correnti ed in conto capitale delle Regioni e delle Province Autonome nel settore dei trasporti distinti per Ripartizione Geografica e Programmi - Anno 2020</t>
  </si>
  <si>
    <t xml:space="preserve">f) Pagamenti in conto competenza per spese correnti -Totale spese correnti  </t>
  </si>
  <si>
    <t xml:space="preserve">i) Pagamenti in conto residui per spese correnti - Totale spese correnti  </t>
  </si>
  <si>
    <t xml:space="preserve">n) Totale pagamenti in conto competenza + in conto residui per spese correnti - Totale spese correnti </t>
  </si>
  <si>
    <r>
      <rPr>
        <b/>
        <i/>
        <sz val="11"/>
        <rFont val="Times New Roman"/>
        <family val="1"/>
      </rPr>
      <t xml:space="preserve">f)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</si>
  <si>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r>
      <rPr>
        <b/>
        <i/>
        <sz val="11"/>
        <rFont val="Times New Roman"/>
        <family val="1"/>
      </rPr>
      <t xml:space="preserve">i)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</si>
  <si>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r>
      <rPr>
        <b/>
        <i/>
        <sz val="11"/>
        <rFont val="Times New Roman"/>
        <family val="1"/>
      </rPr>
      <t xml:space="preserve">n) </t>
    </r>
    <r>
      <rPr>
        <i/>
        <sz val="11"/>
        <rFont val="Times New Roman"/>
        <family val="1"/>
      </rPr>
      <t>Totale pagamenti (in conto competenza + in conto residui) per spese in conto capitale  - Totale spese in conto capitale</t>
    </r>
  </si>
  <si>
    <r>
      <rPr>
        <b/>
        <i/>
        <sz val="11"/>
        <rFont val="Times New Roman"/>
        <family val="1"/>
      </rPr>
      <t xml:space="preserve">c) </t>
    </r>
    <r>
      <rPr>
        <i/>
        <sz val="11"/>
        <rFont val="Times New Roman"/>
        <family val="1"/>
      </rPr>
      <t>Impegni per spese correnti  - Totale spese correnti</t>
    </r>
  </si>
  <si>
    <r>
      <rPr>
        <b/>
        <i/>
        <sz val="11"/>
        <rFont val="Times New Roman"/>
        <family val="1"/>
      </rPr>
      <t>f)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</si>
  <si>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r>
      <rPr>
        <b/>
        <i/>
        <sz val="11"/>
        <rFont val="Times New Roman"/>
        <family val="1"/>
      </rPr>
      <t xml:space="preserve">i) </t>
    </r>
    <r>
      <rPr>
        <i/>
        <sz val="11"/>
        <rFont val="Times New Roman"/>
        <family val="1"/>
      </rPr>
      <t>Pagamenti in conto residui per spese correnti  - Totale spese correnti</t>
    </r>
  </si>
  <si>
    <r>
      <rPr>
        <b/>
        <i/>
        <sz val="11"/>
        <rFont val="Times New Roman"/>
        <family val="1"/>
      </rPr>
      <t xml:space="preserve">n)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</si>
  <si>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r>
      <rPr>
        <b/>
        <i/>
        <sz val="11"/>
        <rFont val="Times New Roman"/>
        <family val="1"/>
      </rPr>
      <t xml:space="preserve">c) </t>
    </r>
    <r>
      <rPr>
        <i/>
        <sz val="11"/>
        <rFont val="Times New Roman"/>
        <family val="1"/>
      </rPr>
      <t>Impegni per spese in conto capitale - Totale spese in conto capitale</t>
    </r>
  </si>
  <si>
    <r>
      <rPr>
        <b/>
        <i/>
        <sz val="10"/>
        <rFont val="Times New Roman"/>
        <family val="1"/>
      </rPr>
      <t xml:space="preserve">c) </t>
    </r>
    <r>
      <rPr>
        <i/>
        <sz val="10"/>
        <rFont val="Times New Roman"/>
        <family val="1"/>
      </rPr>
      <t xml:space="preserve">Impegni per spese correnti - Totale spese correnti </t>
    </r>
  </si>
  <si>
    <r>
      <rPr>
        <b/>
        <i/>
        <sz val="10"/>
        <rFont val="Times New Roman"/>
        <family val="1"/>
      </rPr>
      <t>f)</t>
    </r>
    <r>
      <rPr>
        <i/>
        <sz val="10"/>
        <rFont val="Times New Roman"/>
        <family val="1"/>
      </rPr>
      <t xml:space="preserve"> Pagamenti in conto competenza per spese correnti -Totale spese correnti  </t>
    </r>
  </si>
  <si>
    <r>
      <rPr>
        <b/>
        <i/>
        <sz val="10"/>
        <rFont val="Times New Roman"/>
        <family val="1"/>
      </rPr>
      <t xml:space="preserve">i) </t>
    </r>
    <r>
      <rPr>
        <i/>
        <sz val="10"/>
        <rFont val="Times New Roman"/>
        <family val="1"/>
      </rPr>
      <t xml:space="preserve">Pagamenti in conto residui per spese correnti - Totale spese correnti  </t>
    </r>
  </si>
  <si>
    <r>
      <rPr>
        <b/>
        <i/>
        <sz val="10"/>
        <rFont val="Times New Roman"/>
        <family val="1"/>
      </rPr>
      <t xml:space="preserve">n) </t>
    </r>
    <r>
      <rPr>
        <i/>
        <sz val="10"/>
        <rFont val="Times New Roman"/>
        <family val="1"/>
      </rPr>
      <t xml:space="preserve">Totale pagamenti in conto competenza + in conto residui per spese correnti Totale spese correnti </t>
    </r>
  </si>
  <si>
    <r>
      <rPr>
        <b/>
        <i/>
        <sz val="11"/>
        <rFont val="Times New Roman"/>
        <family val="1"/>
      </rPr>
      <t xml:space="preserve">c) </t>
    </r>
    <r>
      <rPr>
        <i/>
        <sz val="11"/>
        <rFont val="Times New Roman"/>
        <family val="1"/>
      </rPr>
      <t>Impegni per spese correnti + spese in conto capitale - Totale spese correnti + spese in conto capitale</t>
    </r>
  </si>
  <si>
    <r>
      <rPr>
        <b/>
        <i/>
        <sz val="11"/>
        <rFont val="Times New Roman"/>
        <family val="1"/>
      </rPr>
      <t xml:space="preserve">f) </t>
    </r>
    <r>
      <rPr>
        <i/>
        <sz val="11"/>
        <rFont val="Times New Roman"/>
        <family val="1"/>
      </rPr>
      <t>Pagamenti in conto competenza per spese correnti + spese in conto capitale  - Totale spese in conto capitale + spese correnti</t>
    </r>
  </si>
  <si>
    <r>
      <rPr>
        <b/>
        <i/>
        <sz val="11"/>
        <rFont val="Times New Roman"/>
        <family val="1"/>
      </rPr>
      <t xml:space="preserve">i) </t>
    </r>
    <r>
      <rPr>
        <i/>
        <sz val="11"/>
        <rFont val="Times New Roman"/>
        <family val="1"/>
      </rPr>
      <t>Pagamenti in conto residui per spese correnti + spese in conto capitale - Totale spese in conto capitale + Totale Spese correnti</t>
    </r>
  </si>
  <si>
    <r>
      <rPr>
        <b/>
        <i/>
        <sz val="11"/>
        <rFont val="Times New Roman"/>
        <family val="1"/>
      </rPr>
      <t xml:space="preserve">n)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</si>
</sst>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  <numFmt numFmtId="167" formatCode="_-* #,##0.00_-;\-* #,##0.00_-;_-* &quot;-&quot;?_-;_-@_-"/>
    <numFmt numFmtId="168" formatCode="#,##0.00\ &quot;€&quot;"/>
  </numFmts>
  <fonts count="18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sz val="11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sz val="11"/>
      <color rgb="FF00B050"/>
      <name val="Times New Roman"/>
      <family val="1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i/>
      <sz val="10"/>
      <name val="Times New Roman"/>
      <family val="1"/>
    </font>
    <font>
      <b/>
      <sz val="10"/>
      <name val="Times New Roman"/>
      <family val="1"/>
    </font>
    <font>
      <b/>
      <sz val="12"/>
      <color rgb="FF00B050"/>
      <name val="Times New Roman"/>
      <family val="1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89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9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0" fontId="6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3" fillId="0" borderId="0" xfId="1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6" fontId="3" fillId="0" borderId="0" xfId="0" applyNumberFormat="1" applyFont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3" fontId="6" fillId="0" borderId="0" xfId="1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43" fontId="3" fillId="0" borderId="8" xfId="1" applyNumberFormat="1" applyFont="1" applyBorder="1" applyAlignment="1">
      <alignment vertical="center"/>
    </xf>
    <xf numFmtId="164" fontId="13" fillId="0" borderId="3" xfId="0" applyNumberFormat="1" applyFont="1" applyBorder="1" applyAlignment="1">
      <alignment vertical="center"/>
    </xf>
    <xf numFmtId="164" fontId="13" fillId="0" borderId="11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7" xfId="0" applyNumberFormat="1" applyFont="1" applyBorder="1"/>
    <xf numFmtId="164" fontId="4" fillId="0" borderId="6" xfId="0" applyNumberFormat="1" applyFont="1" applyBorder="1"/>
    <xf numFmtId="164" fontId="13" fillId="0" borderId="3" xfId="0" applyNumberFormat="1" applyFont="1" applyBorder="1"/>
    <xf numFmtId="164" fontId="13" fillId="0" borderId="6" xfId="0" applyNumberFormat="1" applyFont="1" applyBorder="1" applyAlignment="1">
      <alignment vertical="center"/>
    </xf>
    <xf numFmtId="164" fontId="13" fillId="0" borderId="9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6" fillId="0" borderId="0" xfId="1" applyNumberFormat="1" applyFont="1" applyAlignment="1">
      <alignment vertical="center"/>
    </xf>
    <xf numFmtId="164" fontId="13" fillId="0" borderId="10" xfId="0" applyNumberFormat="1" applyFont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2" fontId="3" fillId="0" borderId="0" xfId="0" applyNumberFormat="1" applyFont="1"/>
    <xf numFmtId="168" fontId="3" fillId="0" borderId="0" xfId="0" applyNumberFormat="1" applyFont="1"/>
    <xf numFmtId="164" fontId="4" fillId="0" borderId="11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5" fillId="0" borderId="1" xfId="0" applyFont="1" applyFill="1" applyBorder="1" applyAlignment="1" applyProtection="1">
      <alignment horizontal="center" vertical="center" wrapText="1"/>
    </xf>
    <xf numFmtId="165" fontId="16" fillId="0" borderId="8" xfId="1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43" fontId="3" fillId="0" borderId="0" xfId="1" applyNumberFormat="1" applyFont="1" applyAlignment="1">
      <alignment vertical="center"/>
    </xf>
    <xf numFmtId="43" fontId="4" fillId="0" borderId="8" xfId="1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9" fillId="0" borderId="4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9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34</xdr:row>
      <xdr:rowOff>0</xdr:rowOff>
    </xdr:from>
    <xdr:to>
      <xdr:col>6</xdr:col>
      <xdr:colOff>0</xdr:colOff>
      <xdr:row>34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5</xdr:col>
      <xdr:colOff>2038350</xdr:colOff>
      <xdr:row>65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96</xdr:row>
      <xdr:rowOff>0</xdr:rowOff>
    </xdr:from>
    <xdr:to>
      <xdr:col>5</xdr:col>
      <xdr:colOff>2038350</xdr:colOff>
      <xdr:row>96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34</xdr:row>
      <xdr:rowOff>180975</xdr:rowOff>
    </xdr:from>
    <xdr:to>
      <xdr:col>6</xdr:col>
      <xdr:colOff>0</xdr:colOff>
      <xdr:row>35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972425"/>
          <a:ext cx="89154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65</xdr:row>
      <xdr:rowOff>171450</xdr:rowOff>
    </xdr:from>
    <xdr:to>
      <xdr:col>6</xdr:col>
      <xdr:colOff>0</xdr:colOff>
      <xdr:row>66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56876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97</xdr:row>
      <xdr:rowOff>0</xdr:rowOff>
    </xdr:from>
    <xdr:to>
      <xdr:col>6</xdr:col>
      <xdr:colOff>0</xdr:colOff>
      <xdr:row>97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34981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24</xdr:row>
      <xdr:rowOff>66675</xdr:rowOff>
    </xdr:from>
    <xdr:to>
      <xdr:col>5</xdr:col>
      <xdr:colOff>1981200</xdr:colOff>
      <xdr:row>24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45</xdr:row>
      <xdr:rowOff>104775</xdr:rowOff>
    </xdr:from>
    <xdr:to>
      <xdr:col>5</xdr:col>
      <xdr:colOff>2028825</xdr:colOff>
      <xdr:row>45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66</xdr:row>
      <xdr:rowOff>85724</xdr:rowOff>
    </xdr:from>
    <xdr:to>
      <xdr:col>5</xdr:col>
      <xdr:colOff>1990725</xdr:colOff>
      <xdr:row>66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66675</xdr:rowOff>
    </xdr:from>
    <xdr:to>
      <xdr:col>5</xdr:col>
      <xdr:colOff>2038350</xdr:colOff>
      <xdr:row>24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45</xdr:row>
      <xdr:rowOff>57150</xdr:rowOff>
    </xdr:from>
    <xdr:to>
      <xdr:col>6</xdr:col>
      <xdr:colOff>0</xdr:colOff>
      <xdr:row>45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47625</xdr:rowOff>
    </xdr:from>
    <xdr:to>
      <xdr:col>5</xdr:col>
      <xdr:colOff>2038350</xdr:colOff>
      <xdr:row>66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5</xdr:col>
      <xdr:colOff>2028825</xdr:colOff>
      <xdr:row>15</xdr:row>
      <xdr:rowOff>47625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1025" y="4514850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19050</xdr:rowOff>
    </xdr:from>
    <xdr:to>
      <xdr:col>5</xdr:col>
      <xdr:colOff>2019300</xdr:colOff>
      <xdr:row>28</xdr:row>
      <xdr:rowOff>66675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71500" y="8172450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41</xdr:row>
      <xdr:rowOff>0</xdr:rowOff>
    </xdr:from>
    <xdr:to>
      <xdr:col>5</xdr:col>
      <xdr:colOff>2028825</xdr:colOff>
      <xdr:row>41</xdr:row>
      <xdr:rowOff>38100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81025" y="1171575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6</xdr:col>
      <xdr:colOff>0</xdr:colOff>
      <xdr:row>15</xdr:row>
      <xdr:rowOff>57150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1025" y="4391025"/>
          <a:ext cx="89154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28575</xdr:rowOff>
    </xdr:from>
    <xdr:to>
      <xdr:col>6</xdr:col>
      <xdr:colOff>0</xdr:colOff>
      <xdr:row>28</xdr:row>
      <xdr:rowOff>95250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8467725"/>
          <a:ext cx="892492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40</xdr:row>
      <xdr:rowOff>161925</xdr:rowOff>
    </xdr:from>
    <xdr:to>
      <xdr:col>6</xdr:col>
      <xdr:colOff>0</xdr:colOff>
      <xdr:row>41</xdr:row>
      <xdr:rowOff>9525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71500" y="12468225"/>
          <a:ext cx="8924925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41</xdr:row>
      <xdr:rowOff>19050</xdr:rowOff>
    </xdr:from>
    <xdr:to>
      <xdr:col>5</xdr:col>
      <xdr:colOff>2047874</xdr:colOff>
      <xdr:row>41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09599" y="1118235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28</xdr:row>
      <xdr:rowOff>9525</xdr:rowOff>
    </xdr:from>
    <xdr:to>
      <xdr:col>5</xdr:col>
      <xdr:colOff>1990724</xdr:colOff>
      <xdr:row>28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90549" y="76485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561974</xdr:colOff>
      <xdr:row>15</xdr:row>
      <xdr:rowOff>19050</xdr:rowOff>
    </xdr:from>
    <xdr:to>
      <xdr:col>5</xdr:col>
      <xdr:colOff>1962149</xdr:colOff>
      <xdr:row>15</xdr:row>
      <xdr:rowOff>64769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61974" y="41338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Cartella-Regioni-2020-2021-Agg-Dicembre-2021\File%20Regioni%20New\File%20Regioni%20Tabellone%20Generale%202020\Spese%20delle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1_Missione 10 spese correnti"/>
      <sheetName val="Mod_1Miss_10 spese in conto cap"/>
      <sheetName val="Mod1_Mis.12 spese correnti"/>
      <sheetName val="Mod_1 Mis.12 spese in conto cap"/>
      <sheetName val="Mod2_estesa stradale"/>
    </sheetNames>
    <sheetDataSet>
      <sheetData sheetId="0">
        <row r="15">
          <cell r="B15">
            <v>794810980.07000005</v>
          </cell>
          <cell r="C15">
            <v>287399779.82999998</v>
          </cell>
          <cell r="D15">
            <v>607529850.31000006</v>
          </cell>
          <cell r="E15">
            <v>3653484</v>
          </cell>
          <cell r="F15">
            <v>162357876.56</v>
          </cell>
          <cell r="G15">
            <v>3422043.34</v>
          </cell>
          <cell r="J15">
            <v>780643893.78999996</v>
          </cell>
          <cell r="K15">
            <v>2125941004.5999999</v>
          </cell>
          <cell r="L15">
            <v>16417565.380000001</v>
          </cell>
          <cell r="M15">
            <v>5519948.9199999999</v>
          </cell>
          <cell r="N15">
            <v>30276465.93</v>
          </cell>
          <cell r="O15">
            <v>0</v>
          </cell>
          <cell r="Z15">
            <v>694057026.83000004</v>
          </cell>
          <cell r="AA15">
            <v>244067709.59999996</v>
          </cell>
          <cell r="AB15">
            <v>7523017.8899999987</v>
          </cell>
          <cell r="AC15">
            <v>3106362.8600000003</v>
          </cell>
          <cell r="AD15">
            <v>134525823.50999999</v>
          </cell>
          <cell r="AE15">
            <v>3242260.08</v>
          </cell>
          <cell r="AH15">
            <v>440702107.72000003</v>
          </cell>
          <cell r="AI15">
            <v>1621705819.8899996</v>
          </cell>
          <cell r="AJ15">
            <v>14065375.439999999</v>
          </cell>
          <cell r="AK15">
            <v>4506308.93</v>
          </cell>
          <cell r="AL15">
            <v>29368273.939999998</v>
          </cell>
          <cell r="AM15">
            <v>0</v>
          </cell>
          <cell r="AP15">
            <v>1134759134.55</v>
          </cell>
          <cell r="AQ15">
            <v>1865773529.4899998</v>
          </cell>
          <cell r="AR15">
            <v>21588393.329999998</v>
          </cell>
          <cell r="AS15">
            <v>7612671.7899999991</v>
          </cell>
          <cell r="AT15">
            <v>163894097.44999999</v>
          </cell>
          <cell r="AU15">
            <v>3242260.08</v>
          </cell>
          <cell r="AX15">
            <v>156540279.81</v>
          </cell>
          <cell r="AY15">
            <v>34078131.140000001</v>
          </cell>
          <cell r="AZ15">
            <v>979666.25</v>
          </cell>
          <cell r="BA15">
            <v>622025.28999999992</v>
          </cell>
          <cell r="BB15">
            <v>26421395.800000001</v>
          </cell>
          <cell r="BC15">
            <v>6913447.3300000001</v>
          </cell>
          <cell r="BF15">
            <v>73947901.340000004</v>
          </cell>
          <cell r="BG15">
            <v>236969531.88999999</v>
          </cell>
          <cell r="BH15">
            <v>3473070.1000000006</v>
          </cell>
          <cell r="BI15">
            <v>254351.71</v>
          </cell>
          <cell r="BJ15">
            <v>2602300.2400000002</v>
          </cell>
          <cell r="BK15">
            <v>0</v>
          </cell>
        </row>
        <row r="20">
          <cell r="B20">
            <v>623199054.63999999</v>
          </cell>
          <cell r="C20">
            <v>714235438.98000002</v>
          </cell>
          <cell r="D20">
            <v>31959519.68</v>
          </cell>
          <cell r="E20">
            <v>215593.91</v>
          </cell>
          <cell r="F20">
            <v>27424019.560000002</v>
          </cell>
          <cell r="G20">
            <v>132542.18</v>
          </cell>
          <cell r="J20">
            <v>44667359.910000004</v>
          </cell>
          <cell r="K20">
            <v>295769359.54999995</v>
          </cell>
          <cell r="L20">
            <v>10702734.35</v>
          </cell>
          <cell r="M20">
            <v>2265957.54</v>
          </cell>
          <cell r="N20">
            <v>18037784.91</v>
          </cell>
          <cell r="O20">
            <v>764397.36</v>
          </cell>
          <cell r="Z20">
            <v>516968053.12</v>
          </cell>
          <cell r="AA20">
            <v>626025642.79000008</v>
          </cell>
          <cell r="AB20">
            <v>28020736.649999999</v>
          </cell>
          <cell r="AC20">
            <v>201840.93</v>
          </cell>
          <cell r="AD20">
            <v>27041913.990000002</v>
          </cell>
          <cell r="AE20">
            <v>123882.75</v>
          </cell>
          <cell r="AH20">
            <v>28746505.789999999</v>
          </cell>
          <cell r="AI20">
            <v>313108192.17000002</v>
          </cell>
          <cell r="AJ20">
            <v>10850921.879999999</v>
          </cell>
          <cell r="AK20">
            <v>2117087.9</v>
          </cell>
          <cell r="AL20">
            <v>26270344.829999998</v>
          </cell>
          <cell r="AM20">
            <v>382198.68</v>
          </cell>
          <cell r="AP20">
            <v>545714558.90999997</v>
          </cell>
          <cell r="AQ20">
            <v>939133834.96000004</v>
          </cell>
          <cell r="AR20">
            <v>38871658.530000001</v>
          </cell>
          <cell r="AS20">
            <v>2318928.83</v>
          </cell>
          <cell r="AT20">
            <v>53312258.82</v>
          </cell>
          <cell r="AU20">
            <v>506081.43</v>
          </cell>
          <cell r="AX20">
            <v>107211379.86000001</v>
          </cell>
          <cell r="AY20">
            <v>88503918.5</v>
          </cell>
          <cell r="AZ20">
            <v>2579212.75</v>
          </cell>
          <cell r="BA20">
            <v>49835.67</v>
          </cell>
          <cell r="BB20">
            <v>12178303.4</v>
          </cell>
          <cell r="BC20">
            <v>3434.89</v>
          </cell>
          <cell r="BF20">
            <v>77532.639999999999</v>
          </cell>
          <cell r="BG20">
            <v>225712037.14000002</v>
          </cell>
          <cell r="BH20">
            <v>1492169.84</v>
          </cell>
          <cell r="BI20">
            <v>111319.47</v>
          </cell>
          <cell r="BJ20">
            <v>10778271.5</v>
          </cell>
          <cell r="BK20">
            <v>125362.34</v>
          </cell>
        </row>
        <row r="29">
          <cell r="B29">
            <v>754530933.52999997</v>
          </cell>
          <cell r="C29">
            <v>1150675288.1299999</v>
          </cell>
          <cell r="D29">
            <v>98032161.449999988</v>
          </cell>
          <cell r="E29">
            <v>48376763.899999999</v>
          </cell>
          <cell r="F29">
            <v>3149853.52</v>
          </cell>
          <cell r="G29">
            <v>5855325.29</v>
          </cell>
          <cell r="J29">
            <v>76493291.890000001</v>
          </cell>
          <cell r="K29">
            <v>484951318.11000001</v>
          </cell>
          <cell r="L29">
            <v>1827723.6</v>
          </cell>
          <cell r="M29">
            <v>10042498.01</v>
          </cell>
          <cell r="N29">
            <v>7383310.7999999998</v>
          </cell>
          <cell r="O29">
            <v>16882793.379999999</v>
          </cell>
          <cell r="Z29">
            <v>577717124.93999994</v>
          </cell>
          <cell r="AA29">
            <v>990077163.94000006</v>
          </cell>
          <cell r="AB29">
            <v>77345208.659999996</v>
          </cell>
          <cell r="AC29">
            <v>26190676.640000004</v>
          </cell>
          <cell r="AD29">
            <v>1367166.82</v>
          </cell>
          <cell r="AE29">
            <v>5294593.0599999996</v>
          </cell>
          <cell r="AH29">
            <v>6582127.8899999997</v>
          </cell>
          <cell r="AI29">
            <v>300886950.96999997</v>
          </cell>
          <cell r="AJ29">
            <v>1531665.31</v>
          </cell>
          <cell r="AK29">
            <v>3734608.19</v>
          </cell>
          <cell r="AL29">
            <v>536890</v>
          </cell>
          <cell r="AM29">
            <v>14945721.460000001</v>
          </cell>
          <cell r="AP29">
            <v>584299252.82999992</v>
          </cell>
          <cell r="AQ29">
            <v>1290964114.9100001</v>
          </cell>
          <cell r="AR29">
            <v>78876873.969999999</v>
          </cell>
          <cell r="AS29">
            <v>29925284.830000002</v>
          </cell>
          <cell r="AT29">
            <v>1904056.82</v>
          </cell>
          <cell r="AU29">
            <v>20240314.52</v>
          </cell>
          <cell r="AX29">
            <v>180704373.46999997</v>
          </cell>
          <cell r="AY29">
            <v>190619588.95999998</v>
          </cell>
          <cell r="AZ29">
            <v>28056521.509999998</v>
          </cell>
          <cell r="BA29">
            <v>20377951.470000003</v>
          </cell>
          <cell r="BB29">
            <v>148852.72</v>
          </cell>
          <cell r="BC29">
            <v>2936010.23</v>
          </cell>
          <cell r="BF29">
            <v>972000</v>
          </cell>
          <cell r="BG29">
            <v>39346208.82</v>
          </cell>
          <cell r="BH29">
            <v>556136.07000000007</v>
          </cell>
          <cell r="BI29">
            <v>2923742.43</v>
          </cell>
          <cell r="BJ29">
            <v>187500</v>
          </cell>
          <cell r="BK29">
            <v>1704948.74</v>
          </cell>
        </row>
      </sheetData>
      <sheetData sheetId="1">
        <row r="15">
          <cell r="B15">
            <v>147275243.74000001</v>
          </cell>
          <cell r="C15">
            <v>142935393.19999999</v>
          </cell>
          <cell r="D15">
            <v>28452421.98</v>
          </cell>
          <cell r="E15">
            <v>12059187.080000002</v>
          </cell>
          <cell r="F15">
            <v>452967744.20999992</v>
          </cell>
          <cell r="G15">
            <v>17593392.460000001</v>
          </cell>
          <cell r="J15">
            <v>185570273.59</v>
          </cell>
          <cell r="K15">
            <v>9201588.0099999998</v>
          </cell>
          <cell r="L15">
            <v>4941669.01</v>
          </cell>
          <cell r="M15">
            <v>0</v>
          </cell>
          <cell r="N15">
            <v>45062387.609999999</v>
          </cell>
          <cell r="O15">
            <v>0</v>
          </cell>
          <cell r="R15">
            <v>332845517.33000004</v>
          </cell>
          <cell r="S15">
            <v>152136981.21000001</v>
          </cell>
          <cell r="T15">
            <v>33394090.989999998</v>
          </cell>
          <cell r="U15">
            <v>12059187.080000002</v>
          </cell>
          <cell r="V15">
            <v>498030131.81999993</v>
          </cell>
          <cell r="W15">
            <v>17593392.460000001</v>
          </cell>
          <cell r="Z15">
            <v>59335393.439999998</v>
          </cell>
          <cell r="AA15">
            <v>94926090.519999996</v>
          </cell>
          <cell r="AB15">
            <v>17648230.800000001</v>
          </cell>
          <cell r="AC15">
            <v>10386924.700000001</v>
          </cell>
          <cell r="AD15">
            <v>342533872.46999997</v>
          </cell>
          <cell r="AE15">
            <v>9318142.1899999995</v>
          </cell>
          <cell r="AH15">
            <v>183570273.59</v>
          </cell>
          <cell r="AI15">
            <v>8918104.5600000005</v>
          </cell>
          <cell r="AJ15">
            <v>13812010.809999999</v>
          </cell>
          <cell r="AK15">
            <v>0</v>
          </cell>
          <cell r="AL15">
            <v>30209844.75</v>
          </cell>
          <cell r="AM15">
            <v>0</v>
          </cell>
          <cell r="AP15">
            <v>242905667.03</v>
          </cell>
          <cell r="AQ15">
            <v>103844195.08</v>
          </cell>
          <cell r="AR15">
            <v>31460241.610000003</v>
          </cell>
          <cell r="AS15">
            <v>10386924.700000001</v>
          </cell>
          <cell r="AT15">
            <v>372743717.21999997</v>
          </cell>
          <cell r="AU15">
            <v>9318142.1899999995</v>
          </cell>
          <cell r="AX15">
            <v>55148749.200000003</v>
          </cell>
          <cell r="AY15">
            <v>72779795.410000011</v>
          </cell>
          <cell r="AZ15">
            <v>4270317.93</v>
          </cell>
          <cell r="BA15">
            <v>378710.64</v>
          </cell>
          <cell r="BB15">
            <v>58421900.939999998</v>
          </cell>
          <cell r="BC15">
            <v>413545.9</v>
          </cell>
          <cell r="BF15">
            <v>7248211.7300000004</v>
          </cell>
          <cell r="BG15">
            <v>3581517.53</v>
          </cell>
          <cell r="BH15">
            <v>1598557.81</v>
          </cell>
          <cell r="BI15">
            <v>0</v>
          </cell>
          <cell r="BJ15">
            <v>8041529.4500000002</v>
          </cell>
          <cell r="BK15">
            <v>0</v>
          </cell>
          <cell r="BN15">
            <v>62396960.93</v>
          </cell>
          <cell r="BO15">
            <v>76361312.940000013</v>
          </cell>
          <cell r="BP15">
            <v>5868875.7400000002</v>
          </cell>
          <cell r="BQ15">
            <v>378710.64</v>
          </cell>
          <cell r="BR15">
            <v>66463430.390000001</v>
          </cell>
          <cell r="BS15">
            <v>413545.9</v>
          </cell>
          <cell r="BV15">
            <v>114484142.63999999</v>
          </cell>
          <cell r="BW15">
            <v>167705885.93000001</v>
          </cell>
          <cell r="BX15">
            <v>21918548.729999997</v>
          </cell>
          <cell r="BY15">
            <v>10765635.340000002</v>
          </cell>
          <cell r="BZ15">
            <v>400955773.40999991</v>
          </cell>
          <cell r="CA15">
            <v>9731688.0899999999</v>
          </cell>
          <cell r="CD15">
            <v>190818485.31999999</v>
          </cell>
          <cell r="CE15">
            <v>12499622.09</v>
          </cell>
          <cell r="CF15">
            <v>15410568.619999999</v>
          </cell>
          <cell r="CG15">
            <v>0</v>
          </cell>
          <cell r="CH15">
            <v>38251374.200000003</v>
          </cell>
          <cell r="CI15">
            <v>0</v>
          </cell>
          <cell r="CJ15">
            <v>256980050.22999999</v>
          </cell>
        </row>
        <row r="20">
          <cell r="B20">
            <v>153543530.00999999</v>
          </cell>
          <cell r="C20">
            <v>68338165.179999992</v>
          </cell>
          <cell r="D20">
            <v>5337431.78</v>
          </cell>
          <cell r="E20">
            <v>11609037.910000002</v>
          </cell>
          <cell r="F20">
            <v>118751418.10999998</v>
          </cell>
          <cell r="G20">
            <v>50280038.350000001</v>
          </cell>
          <cell r="J20">
            <v>17033906.149999999</v>
          </cell>
          <cell r="K20">
            <v>247868.33</v>
          </cell>
          <cell r="L20">
            <v>0</v>
          </cell>
          <cell r="M20">
            <v>253652.4</v>
          </cell>
          <cell r="N20">
            <v>4668764.93</v>
          </cell>
          <cell r="O20">
            <v>5664820.3799999999</v>
          </cell>
          <cell r="R20">
            <v>170577436.16</v>
          </cell>
          <cell r="S20">
            <v>68586033.50999999</v>
          </cell>
          <cell r="T20">
            <v>5337431.78</v>
          </cell>
          <cell r="U20">
            <v>11862690.310000002</v>
          </cell>
          <cell r="V20">
            <v>123420183.03999999</v>
          </cell>
          <cell r="W20">
            <v>55944858.730000004</v>
          </cell>
          <cell r="Z20">
            <v>45551320.589999996</v>
          </cell>
          <cell r="AA20">
            <v>45626003.300000004</v>
          </cell>
          <cell r="AB20">
            <v>2352758.4900000002</v>
          </cell>
          <cell r="AC20">
            <v>1952799.8</v>
          </cell>
          <cell r="AD20">
            <v>74837628.660000011</v>
          </cell>
          <cell r="AE20">
            <v>36401202.649999999</v>
          </cell>
          <cell r="AH20">
            <v>10701715.800000001</v>
          </cell>
          <cell r="AI20">
            <v>247868.33</v>
          </cell>
          <cell r="AJ20">
            <v>0</v>
          </cell>
          <cell r="AK20">
            <v>214069.44</v>
          </cell>
          <cell r="AL20">
            <v>2762540.46</v>
          </cell>
          <cell r="AM20">
            <v>351978.23999999999</v>
          </cell>
          <cell r="AP20">
            <v>56253036.390000001</v>
          </cell>
          <cell r="AQ20">
            <v>45873871.630000003</v>
          </cell>
          <cell r="AR20">
            <v>2352758.4900000002</v>
          </cell>
          <cell r="AS20">
            <v>2166869.2400000002</v>
          </cell>
          <cell r="AT20">
            <v>77600169.120000005</v>
          </cell>
          <cell r="AU20">
            <v>36753180.890000001</v>
          </cell>
          <cell r="AX20">
            <v>13372852.609999999</v>
          </cell>
          <cell r="AY20">
            <v>23398848.469999999</v>
          </cell>
          <cell r="AZ20">
            <v>1900236.98</v>
          </cell>
          <cell r="BA20">
            <v>228965.06</v>
          </cell>
          <cell r="BB20">
            <v>13600167.32</v>
          </cell>
          <cell r="BC20">
            <v>2385851.41</v>
          </cell>
          <cell r="BF20">
            <v>1987926.44</v>
          </cell>
          <cell r="BG20">
            <v>4986548.58</v>
          </cell>
          <cell r="BH20">
            <v>0</v>
          </cell>
          <cell r="BI20">
            <v>0</v>
          </cell>
          <cell r="BJ20">
            <v>4477220.6400000006</v>
          </cell>
          <cell r="BK20">
            <v>479209.77</v>
          </cell>
          <cell r="BN20">
            <v>15360779.049999999</v>
          </cell>
          <cell r="BO20">
            <v>28385397.049999997</v>
          </cell>
          <cell r="BP20">
            <v>1900236.98</v>
          </cell>
          <cell r="BQ20">
            <v>228965.06</v>
          </cell>
          <cell r="BR20">
            <v>18077387.960000001</v>
          </cell>
          <cell r="BS20">
            <v>2865061.18</v>
          </cell>
          <cell r="BV20">
            <v>58924173.200000003</v>
          </cell>
          <cell r="BW20">
            <v>69024851.770000011</v>
          </cell>
          <cell r="BX20">
            <v>4252995.47</v>
          </cell>
          <cell r="BY20">
            <v>2181764.8600000003</v>
          </cell>
          <cell r="BZ20">
            <v>88437795.980000004</v>
          </cell>
          <cell r="CA20">
            <v>38787054.060000002</v>
          </cell>
          <cell r="CD20">
            <v>12689642.24</v>
          </cell>
          <cell r="CE20">
            <v>5234416.91</v>
          </cell>
          <cell r="CF20">
            <v>0</v>
          </cell>
          <cell r="CG20">
            <v>214069.44</v>
          </cell>
          <cell r="CH20">
            <v>7239761.1000000006</v>
          </cell>
          <cell r="CI20">
            <v>831188.01</v>
          </cell>
          <cell r="CJ20">
            <v>26209077.700000003</v>
          </cell>
        </row>
        <row r="29">
          <cell r="B29">
            <v>4677154.47</v>
          </cell>
          <cell r="C29">
            <v>81734336.090000004</v>
          </cell>
          <cell r="D29">
            <v>13367229.859999999</v>
          </cell>
          <cell r="E29">
            <v>17098470.210000001</v>
          </cell>
          <cell r="F29">
            <v>146069470.09</v>
          </cell>
          <cell r="G29">
            <v>578494640.28999996</v>
          </cell>
          <cell r="J29">
            <v>18252601.850000001</v>
          </cell>
          <cell r="K29">
            <v>10569020.119999999</v>
          </cell>
          <cell r="L29">
            <v>0</v>
          </cell>
          <cell r="M29">
            <v>411700.41</v>
          </cell>
          <cell r="N29">
            <v>34601491.18</v>
          </cell>
          <cell r="O29">
            <v>453873897.26000005</v>
          </cell>
          <cell r="R29">
            <v>22929756.32</v>
          </cell>
          <cell r="S29">
            <v>92303356.209999993</v>
          </cell>
          <cell r="T29">
            <v>13367229.859999999</v>
          </cell>
          <cell r="U29">
            <v>17510170.619999997</v>
          </cell>
          <cell r="V29">
            <v>180670961.26999998</v>
          </cell>
          <cell r="W29">
            <v>1032368537.5500001</v>
          </cell>
          <cell r="Z29">
            <v>982540.17999999993</v>
          </cell>
          <cell r="AA29">
            <v>37068172.840000004</v>
          </cell>
          <cell r="AB29">
            <v>12663103.790000001</v>
          </cell>
          <cell r="AC29">
            <v>12606549.789999999</v>
          </cell>
          <cell r="AD29">
            <v>96055370.429999992</v>
          </cell>
          <cell r="AE29">
            <v>287997190.18000001</v>
          </cell>
          <cell r="AH29">
            <v>13216586.27</v>
          </cell>
          <cell r="AI29">
            <v>11860599.01</v>
          </cell>
          <cell r="AJ29">
            <v>0</v>
          </cell>
          <cell r="AK29">
            <v>684540.81</v>
          </cell>
          <cell r="AL29">
            <v>15327037.92</v>
          </cell>
          <cell r="AM29">
            <v>74817379.629999995</v>
          </cell>
          <cell r="AX29">
            <v>3481745.09</v>
          </cell>
          <cell r="AY29">
            <v>14647397.66</v>
          </cell>
          <cell r="AZ29">
            <v>3407048.37</v>
          </cell>
          <cell r="BA29">
            <v>1270666.4100000001</v>
          </cell>
          <cell r="BB29">
            <v>127072975.96000001</v>
          </cell>
          <cell r="BC29">
            <v>188823661.03</v>
          </cell>
          <cell r="BF29">
            <v>25857787</v>
          </cell>
          <cell r="BG29">
            <v>1872866.13</v>
          </cell>
          <cell r="BH29">
            <v>0</v>
          </cell>
          <cell r="BI29">
            <v>0</v>
          </cell>
          <cell r="BJ29">
            <v>26788441.690000001</v>
          </cell>
          <cell r="BK29">
            <v>258998410.57000005</v>
          </cell>
          <cell r="BN29">
            <v>29339532.09</v>
          </cell>
          <cell r="BO29">
            <v>16520263.790000001</v>
          </cell>
          <cell r="BP29">
            <v>3407048.37</v>
          </cell>
          <cell r="BQ29">
            <v>1270666.4100000001</v>
          </cell>
          <cell r="BR29">
            <v>153861417.65000001</v>
          </cell>
          <cell r="BS29">
            <v>447822071.60000002</v>
          </cell>
          <cell r="BV29">
            <v>4464285.2699999996</v>
          </cell>
          <cell r="BW29">
            <v>51715570.5</v>
          </cell>
          <cell r="BX29">
            <v>16070152.160000002</v>
          </cell>
          <cell r="BY29">
            <v>13877216.199999999</v>
          </cell>
          <cell r="BZ29">
            <v>223128346.38999999</v>
          </cell>
          <cell r="CA29">
            <v>476820851.21000004</v>
          </cell>
        </row>
        <row r="30">
          <cell r="CD30">
            <v>242582500.82999998</v>
          </cell>
        </row>
      </sheetData>
      <sheetData sheetId="2">
        <row r="15">
          <cell r="B15">
            <v>7442222.7599999988</v>
          </cell>
          <cell r="C15">
            <v>103338814.78</v>
          </cell>
          <cell r="F15">
            <v>174354227.75</v>
          </cell>
          <cell r="G15">
            <v>254258587.39999998</v>
          </cell>
          <cell r="N15">
            <v>4563400.1499999994</v>
          </cell>
          <cell r="O15">
            <v>4063720.4300000016</v>
          </cell>
          <cell r="R15">
            <v>142784776.71000001</v>
          </cell>
          <cell r="S15">
            <v>196155604.86999997</v>
          </cell>
          <cell r="Z15">
            <v>1757007.5300000003</v>
          </cell>
          <cell r="AA15">
            <v>2031408.46</v>
          </cell>
          <cell r="AD15">
            <v>27384577.520000003</v>
          </cell>
          <cell r="AE15">
            <v>50858074.020000003</v>
          </cell>
          <cell r="AL15">
            <v>6320407.6799999997</v>
          </cell>
          <cell r="AM15">
            <v>6095128.8900000015</v>
          </cell>
          <cell r="AP15">
            <v>170169354.23000002</v>
          </cell>
          <cell r="AQ15">
            <v>247013678.88999999</v>
          </cell>
        </row>
        <row r="20">
          <cell r="B20">
            <v>0</v>
          </cell>
          <cell r="C20">
            <v>0</v>
          </cell>
          <cell r="F20">
            <v>868259.67</v>
          </cell>
          <cell r="G20">
            <v>5935720.2599999998</v>
          </cell>
          <cell r="N20">
            <v>0</v>
          </cell>
          <cell r="O20">
            <v>0</v>
          </cell>
          <cell r="R20">
            <v>852050.04</v>
          </cell>
          <cell r="S20">
            <v>800000</v>
          </cell>
          <cell r="Z20">
            <v>0</v>
          </cell>
          <cell r="AA20">
            <v>0</v>
          </cell>
          <cell r="AD20">
            <v>0</v>
          </cell>
          <cell r="AE20">
            <v>20000</v>
          </cell>
          <cell r="AL20">
            <v>0</v>
          </cell>
          <cell r="AM20">
            <v>0</v>
          </cell>
          <cell r="AP20">
            <v>852050.04</v>
          </cell>
          <cell r="AQ20">
            <v>820000</v>
          </cell>
        </row>
        <row r="29">
          <cell r="B29">
            <v>2733312.07</v>
          </cell>
          <cell r="C29">
            <v>588469.69999999995</v>
          </cell>
          <cell r="F29">
            <v>286708901.13999999</v>
          </cell>
          <cell r="G29">
            <v>101099849.98999999</v>
          </cell>
          <cell r="N29">
            <v>1775719.82</v>
          </cell>
          <cell r="O29">
            <v>466359.15</v>
          </cell>
          <cell r="R29">
            <v>262815977.18000001</v>
          </cell>
          <cell r="S29">
            <v>75113477.170000002</v>
          </cell>
          <cell r="Z29">
            <v>699262.97000000009</v>
          </cell>
          <cell r="AA29">
            <v>12038.509999999998</v>
          </cell>
          <cell r="AD29">
            <v>32851029.039999995</v>
          </cell>
          <cell r="AE29">
            <v>9603372.959999999</v>
          </cell>
          <cell r="AL29">
            <v>2474982.79</v>
          </cell>
          <cell r="AM29">
            <v>478397.66</v>
          </cell>
          <cell r="AP29">
            <v>295667006.22000003</v>
          </cell>
          <cell r="AQ29">
            <v>84716850.129999995</v>
          </cell>
        </row>
      </sheetData>
      <sheetData sheetId="3">
        <row r="15">
          <cell r="B15">
            <v>10515985.74</v>
          </cell>
          <cell r="C15">
            <v>31866951.879999999</v>
          </cell>
          <cell r="F15">
            <v>0</v>
          </cell>
          <cell r="G15">
            <v>198693.54</v>
          </cell>
          <cell r="J15">
            <v>10515985.74</v>
          </cell>
          <cell r="K15">
            <v>32065645.419999998</v>
          </cell>
          <cell r="N15">
            <v>7180103.2300000004</v>
          </cell>
          <cell r="O15">
            <v>31476502.75</v>
          </cell>
          <cell r="R15">
            <v>0</v>
          </cell>
          <cell r="S15">
            <v>198693.54</v>
          </cell>
          <cell r="V15">
            <v>7180103.2300000004</v>
          </cell>
          <cell r="W15">
            <v>31675196.289999999</v>
          </cell>
          <cell r="Z15">
            <v>3013131.37</v>
          </cell>
          <cell r="AA15">
            <v>11108706.460000001</v>
          </cell>
          <cell r="AD15">
            <v>0</v>
          </cell>
          <cell r="AE15">
            <v>0</v>
          </cell>
          <cell r="AH15">
            <v>3013131.37</v>
          </cell>
          <cell r="AI15">
            <v>11108706.460000001</v>
          </cell>
          <cell r="AL15">
            <v>10193234.6</v>
          </cell>
          <cell r="AM15">
            <v>42585209.210000001</v>
          </cell>
          <cell r="AP15">
            <v>0</v>
          </cell>
          <cell r="AQ15">
            <v>198693.54</v>
          </cell>
          <cell r="AT15">
            <v>10193234.6</v>
          </cell>
          <cell r="AU15">
            <v>42783902.75</v>
          </cell>
        </row>
        <row r="20">
          <cell r="B20">
            <v>545557.35</v>
          </cell>
          <cell r="C20">
            <v>0</v>
          </cell>
          <cell r="F20">
            <v>0</v>
          </cell>
          <cell r="G20">
            <v>0</v>
          </cell>
          <cell r="J20">
            <v>545557.35</v>
          </cell>
          <cell r="K20">
            <v>0</v>
          </cell>
          <cell r="N20">
            <v>260214.74</v>
          </cell>
          <cell r="R20">
            <v>175000</v>
          </cell>
          <cell r="S20">
            <v>0</v>
          </cell>
          <cell r="V20">
            <v>435214.74</v>
          </cell>
          <cell r="W20">
            <v>0</v>
          </cell>
          <cell r="Z20">
            <v>100695.74</v>
          </cell>
          <cell r="AA20">
            <v>0</v>
          </cell>
          <cell r="AD20">
            <v>0</v>
          </cell>
          <cell r="AE20">
            <v>0</v>
          </cell>
          <cell r="AH20">
            <v>100695.74</v>
          </cell>
          <cell r="AI20">
            <v>0</v>
          </cell>
          <cell r="AL20">
            <v>360910.48</v>
          </cell>
          <cell r="AM20">
            <v>0</v>
          </cell>
          <cell r="AP20">
            <v>175000</v>
          </cell>
          <cell r="AQ20">
            <v>0</v>
          </cell>
          <cell r="AT20">
            <v>535910.48</v>
          </cell>
          <cell r="AU20">
            <v>0</v>
          </cell>
        </row>
        <row r="29">
          <cell r="B29">
            <v>2542493.63</v>
          </cell>
          <cell r="C29">
            <v>0</v>
          </cell>
          <cell r="F29">
            <v>0</v>
          </cell>
          <cell r="G29">
            <v>0</v>
          </cell>
          <cell r="J29">
            <v>2542493.63</v>
          </cell>
          <cell r="K29">
            <v>0</v>
          </cell>
          <cell r="N29">
            <v>1625687.39</v>
          </cell>
          <cell r="O29">
            <v>0</v>
          </cell>
          <cell r="R29">
            <v>0</v>
          </cell>
          <cell r="S29">
            <v>0</v>
          </cell>
          <cell r="V29">
            <v>1625687.39</v>
          </cell>
          <cell r="W29">
            <v>0</v>
          </cell>
          <cell r="Z29">
            <v>969759.09</v>
          </cell>
          <cell r="AA29">
            <v>0</v>
          </cell>
          <cell r="AD29">
            <v>0</v>
          </cell>
          <cell r="AE29">
            <v>0</v>
          </cell>
          <cell r="AH29">
            <v>969759.09</v>
          </cell>
          <cell r="AI29">
            <v>0</v>
          </cell>
          <cell r="AL29">
            <v>2595446.48</v>
          </cell>
          <cell r="AM29">
            <v>0</v>
          </cell>
          <cell r="AP29">
            <v>0</v>
          </cell>
          <cell r="AQ29">
            <v>0</v>
          </cell>
          <cell r="AT29">
            <v>2595446.48</v>
          </cell>
          <cell r="AU29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28"/>
  <sheetViews>
    <sheetView zoomScaleNormal="100" workbookViewId="0"/>
  </sheetViews>
  <sheetFormatPr defaultColWidth="8.85546875" defaultRowHeight="15"/>
  <cols>
    <col min="1" max="1" width="8.85546875" style="8"/>
    <col min="2" max="2" width="50.7109375" style="8" customWidth="1"/>
    <col min="3" max="6" width="20.7109375" style="8" customWidth="1"/>
    <col min="7" max="16384" width="8.85546875" style="8"/>
  </cols>
  <sheetData>
    <row r="1" spans="2:6">
      <c r="B1" s="75" t="s">
        <v>58</v>
      </c>
      <c r="C1" s="75"/>
      <c r="D1" s="75"/>
      <c r="E1" s="75"/>
      <c r="F1" s="75"/>
    </row>
    <row r="2" spans="2:6">
      <c r="B2" s="75"/>
      <c r="C2" s="75"/>
      <c r="D2" s="75"/>
      <c r="E2" s="75"/>
      <c r="F2" s="75"/>
    </row>
    <row r="3" spans="2:6" ht="18" customHeight="1">
      <c r="B3" s="76" t="s">
        <v>59</v>
      </c>
      <c r="C3" s="77"/>
      <c r="D3" s="77"/>
      <c r="E3" s="77"/>
      <c r="F3" s="77"/>
    </row>
    <row r="4" spans="2:6" ht="15" customHeight="1">
      <c r="B4" s="76"/>
      <c r="C4" s="77"/>
      <c r="D4" s="77"/>
      <c r="E4" s="77"/>
      <c r="F4" s="77"/>
    </row>
    <row r="5" spans="2:6" ht="18" customHeight="1">
      <c r="B5" s="72" t="s">
        <v>13</v>
      </c>
      <c r="C5" s="72"/>
      <c r="D5" s="72"/>
      <c r="E5" s="72"/>
      <c r="F5" s="72"/>
    </row>
    <row r="6" spans="2:6" ht="15" customHeight="1">
      <c r="B6" s="13" t="s">
        <v>39</v>
      </c>
      <c r="C6" s="3" t="s">
        <v>5</v>
      </c>
      <c r="D6" s="3" t="s">
        <v>6</v>
      </c>
      <c r="E6" s="3" t="s">
        <v>7</v>
      </c>
      <c r="F6" s="3" t="s">
        <v>8</v>
      </c>
    </row>
    <row r="7" spans="2:6" ht="15" customHeight="1">
      <c r="B7" s="1" t="s">
        <v>0</v>
      </c>
      <c r="C7" s="40">
        <f>+'[1]Mod1_Missione 10 spese correnti'!$B$15</f>
        <v>794810980.07000005</v>
      </c>
      <c r="D7" s="40">
        <f>+'[1]Mod1_Missione 10 spese correnti'!$B$20</f>
        <v>623199054.63999999</v>
      </c>
      <c r="E7" s="40">
        <f>+'[1]Mod1_Missione 10 spese correnti'!$B$29</f>
        <v>754530933.52999997</v>
      </c>
      <c r="F7" s="4">
        <f t="shared" ref="F7:F11" si="0">SUM(C7:E7)</f>
        <v>2172540968.2399998</v>
      </c>
    </row>
    <row r="8" spans="2:6" ht="15" customHeight="1">
      <c r="B8" s="1" t="s">
        <v>1</v>
      </c>
      <c r="C8" s="40">
        <f>+'[1]Mod1_Missione 10 spese correnti'!$C$15</f>
        <v>287399779.82999998</v>
      </c>
      <c r="D8" s="40">
        <f>+'[1]Mod1_Missione 10 spese correnti'!$C$20</f>
        <v>714235438.98000002</v>
      </c>
      <c r="E8" s="40">
        <f>+'[1]Mod1_Missione 10 spese correnti'!$C$29</f>
        <v>1150675288.1299999</v>
      </c>
      <c r="F8" s="4">
        <f t="shared" si="0"/>
        <v>2152310506.9399996</v>
      </c>
    </row>
    <row r="9" spans="2:6" ht="15" customHeight="1">
      <c r="B9" s="1" t="s">
        <v>2</v>
      </c>
      <c r="C9" s="40">
        <f>+'[1]Mod1_Missione 10 spese correnti'!$D$15</f>
        <v>607529850.31000006</v>
      </c>
      <c r="D9" s="40">
        <f>+'[1]Mod1_Missione 10 spese correnti'!$D$20</f>
        <v>31959519.68</v>
      </c>
      <c r="E9" s="40">
        <f>+'[1]Mod1_Missione 10 spese correnti'!$D$29</f>
        <v>98032161.449999988</v>
      </c>
      <c r="F9" s="4">
        <f t="shared" si="0"/>
        <v>737521531.44000006</v>
      </c>
    </row>
    <row r="10" spans="2:6" ht="15" customHeight="1">
      <c r="B10" s="1" t="s">
        <v>3</v>
      </c>
      <c r="C10" s="40">
        <f>+'[1]Mod1_Missione 10 spese correnti'!$E$15</f>
        <v>3653484</v>
      </c>
      <c r="D10" s="40">
        <f>+'[1]Mod1_Missione 10 spese correnti'!$E$20</f>
        <v>215593.91</v>
      </c>
      <c r="E10" s="40">
        <f>+'[1]Mod1_Missione 10 spese correnti'!$E$29</f>
        <v>48376763.899999999</v>
      </c>
      <c r="F10" s="4">
        <f t="shared" si="0"/>
        <v>52245841.810000002</v>
      </c>
    </row>
    <row r="11" spans="2:6" ht="15" customHeight="1">
      <c r="B11" s="1" t="s">
        <v>4</v>
      </c>
      <c r="C11" s="40">
        <f>+'[1]Mod1_Missione 10 spese correnti'!$F$15</f>
        <v>162357876.56</v>
      </c>
      <c r="D11" s="40">
        <f>+'[1]Mod1_Missione 10 spese correnti'!$F$20</f>
        <v>27424019.560000002</v>
      </c>
      <c r="E11" s="40">
        <f>+'[1]Mod1_Missione 10 spese correnti'!$F$29</f>
        <v>3149853.52</v>
      </c>
      <c r="F11" s="4">
        <f t="shared" si="0"/>
        <v>192931749.64000002</v>
      </c>
    </row>
    <row r="12" spans="2:6" ht="16.5" thickBot="1">
      <c r="B12" s="1" t="s">
        <v>48</v>
      </c>
      <c r="C12" s="40">
        <f>+'[1]Mod1_Missione 10 spese correnti'!$G$15</f>
        <v>3422043.34</v>
      </c>
      <c r="D12" s="40">
        <f>+'[1]Mod1_Missione 10 spese correnti'!$G$20</f>
        <v>132542.18</v>
      </c>
      <c r="E12" s="40">
        <f>+'[1]Mod1_Missione 10 spese correnti'!$G$29</f>
        <v>5855325.29</v>
      </c>
      <c r="F12" s="4">
        <f t="shared" ref="F12" si="1">SUM(C12:E12)</f>
        <v>9409910.8100000005</v>
      </c>
    </row>
    <row r="13" spans="2:6" ht="16.5" thickBot="1">
      <c r="B13" s="5" t="s">
        <v>8</v>
      </c>
      <c r="C13" s="6">
        <f>SUM(C7:C12)</f>
        <v>1859174014.1099999</v>
      </c>
      <c r="D13" s="6">
        <f t="shared" ref="D13:F13" si="2">SUM(D7:D12)</f>
        <v>1397166168.95</v>
      </c>
      <c r="E13" s="6">
        <f t="shared" si="2"/>
        <v>2060620325.8199999</v>
      </c>
      <c r="F13" s="6">
        <f t="shared" si="2"/>
        <v>5316960508.8800001</v>
      </c>
    </row>
    <row r="14" spans="2:6">
      <c r="B14" s="2"/>
      <c r="C14" s="7">
        <f>+C13/1000000</f>
        <v>1859.1740141099999</v>
      </c>
      <c r="D14" s="7"/>
      <c r="E14" s="7"/>
      <c r="F14" s="7"/>
    </row>
    <row r="15" spans="2:6" ht="18.75" customHeight="1">
      <c r="B15" s="72" t="s">
        <v>14</v>
      </c>
      <c r="C15" s="72"/>
      <c r="D15" s="72"/>
      <c r="E15" s="72"/>
      <c r="F15" s="72"/>
    </row>
    <row r="16" spans="2:6" ht="15" customHeight="1">
      <c r="B16" s="13" t="s">
        <v>39</v>
      </c>
      <c r="C16" s="3" t="s">
        <v>5</v>
      </c>
      <c r="D16" s="3" t="s">
        <v>6</v>
      </c>
      <c r="E16" s="3" t="s">
        <v>7</v>
      </c>
      <c r="F16" s="3" t="s">
        <v>8</v>
      </c>
    </row>
    <row r="17" spans="2:6" ht="15" customHeight="1">
      <c r="B17" s="1" t="s">
        <v>0</v>
      </c>
      <c r="C17" s="40">
        <f>+'[1]Mod1_Missione 10 spese correnti'!$J$15</f>
        <v>780643893.78999996</v>
      </c>
      <c r="D17" s="40">
        <f>+'[1]Mod1_Missione 10 spese correnti'!$J$20</f>
        <v>44667359.910000004</v>
      </c>
      <c r="E17" s="40">
        <f>+'[1]Mod1_Missione 10 spese correnti'!$J$29</f>
        <v>76493291.890000001</v>
      </c>
      <c r="F17" s="4">
        <f t="shared" ref="F17:F21" si="3">SUM(C17:E17)</f>
        <v>901804545.58999991</v>
      </c>
    </row>
    <row r="18" spans="2:6" ht="15" customHeight="1">
      <c r="B18" s="1" t="s">
        <v>1</v>
      </c>
      <c r="C18" s="40">
        <f>+'[1]Mod1_Missione 10 spese correnti'!$K$15</f>
        <v>2125941004.5999999</v>
      </c>
      <c r="D18" s="40">
        <f>+'[1]Mod1_Missione 10 spese correnti'!$K$20</f>
        <v>295769359.54999995</v>
      </c>
      <c r="E18" s="40">
        <f>+'[1]Mod1_Missione 10 spese correnti'!$K$29</f>
        <v>484951318.11000001</v>
      </c>
      <c r="F18" s="4">
        <f t="shared" si="3"/>
        <v>2906661682.2599998</v>
      </c>
    </row>
    <row r="19" spans="2:6" ht="15" customHeight="1">
      <c r="B19" s="1" t="s">
        <v>2</v>
      </c>
      <c r="C19" s="40">
        <f>+'[1]Mod1_Missione 10 spese correnti'!$L$15</f>
        <v>16417565.380000001</v>
      </c>
      <c r="D19" s="40">
        <f>+'[1]Mod1_Missione 10 spese correnti'!$L$20</f>
        <v>10702734.35</v>
      </c>
      <c r="E19" s="40">
        <f>+'[1]Mod1_Missione 10 spese correnti'!$L$29</f>
        <v>1827723.6</v>
      </c>
      <c r="F19" s="4">
        <f t="shared" si="3"/>
        <v>28948023.330000002</v>
      </c>
    </row>
    <row r="20" spans="2:6" ht="15" customHeight="1">
      <c r="B20" s="1" t="s">
        <v>3</v>
      </c>
      <c r="C20" s="40">
        <f>+'[1]Mod1_Missione 10 spese correnti'!$M$15</f>
        <v>5519948.9199999999</v>
      </c>
      <c r="D20" s="40">
        <f>+'[1]Mod1_Missione 10 spese correnti'!$M$20</f>
        <v>2265957.54</v>
      </c>
      <c r="E20" s="40">
        <f>+'[1]Mod1_Missione 10 spese correnti'!$M$29</f>
        <v>10042498.01</v>
      </c>
      <c r="F20" s="4">
        <f t="shared" si="3"/>
        <v>17828404.469999999</v>
      </c>
    </row>
    <row r="21" spans="2:6" ht="15" customHeight="1">
      <c r="B21" s="1" t="s">
        <v>4</v>
      </c>
      <c r="C21" s="40">
        <f>+'[1]Mod1_Missione 10 spese correnti'!$N$15</f>
        <v>30276465.93</v>
      </c>
      <c r="D21" s="40">
        <f>+'[1]Mod1_Missione 10 spese correnti'!$N$20</f>
        <v>18037784.91</v>
      </c>
      <c r="E21" s="40">
        <f>+'[1]Mod1_Missione 10 spese correnti'!$N$29</f>
        <v>7383310.7999999998</v>
      </c>
      <c r="F21" s="4">
        <f t="shared" si="3"/>
        <v>55697561.640000001</v>
      </c>
    </row>
    <row r="22" spans="2:6" ht="16.5" thickBot="1">
      <c r="B22" s="1" t="s">
        <v>48</v>
      </c>
      <c r="C22" s="40">
        <f>+'[1]Mod1_Missione 10 spese correnti'!$O$15</f>
        <v>0</v>
      </c>
      <c r="D22" s="40">
        <f>+'[1]Mod1_Missione 10 spese correnti'!$O$20</f>
        <v>764397.36</v>
      </c>
      <c r="E22" s="40">
        <f>+'[1]Mod1_Missione 10 spese correnti'!$O$29</f>
        <v>16882793.379999999</v>
      </c>
      <c r="F22" s="4">
        <f t="shared" ref="F22" si="4">SUM(C22:E22)</f>
        <v>17647190.739999998</v>
      </c>
    </row>
    <row r="23" spans="2:6" ht="16.5" thickBot="1">
      <c r="B23" s="5" t="s">
        <v>8</v>
      </c>
      <c r="C23" s="6">
        <f>SUM(C17:C22)</f>
        <v>2958798878.6199999</v>
      </c>
      <c r="D23" s="6">
        <f t="shared" ref="D23:F23" si="5">SUM(D17:D22)</f>
        <v>372207593.62000006</v>
      </c>
      <c r="E23" s="6">
        <f t="shared" si="5"/>
        <v>597580935.78999996</v>
      </c>
      <c r="F23" s="6">
        <f t="shared" si="5"/>
        <v>3928587408.0299988</v>
      </c>
    </row>
    <row r="24" spans="2:6">
      <c r="B24" s="2"/>
      <c r="C24" s="2"/>
      <c r="D24" s="2"/>
      <c r="E24" s="2"/>
      <c r="F24" s="7"/>
    </row>
    <row r="25" spans="2:6" ht="17.25" customHeight="1">
      <c r="B25" s="72" t="s">
        <v>57</v>
      </c>
      <c r="C25" s="72"/>
      <c r="D25" s="72"/>
      <c r="E25" s="72"/>
      <c r="F25" s="72"/>
    </row>
    <row r="26" spans="2:6" ht="15" customHeight="1">
      <c r="B26" s="13" t="s">
        <v>39</v>
      </c>
      <c r="C26" s="3" t="s">
        <v>5</v>
      </c>
      <c r="D26" s="3" t="s">
        <v>6</v>
      </c>
      <c r="E26" s="3" t="s">
        <v>7</v>
      </c>
      <c r="F26" s="3" t="s">
        <v>8</v>
      </c>
    </row>
    <row r="27" spans="2:6" ht="15" customHeight="1">
      <c r="B27" s="1" t="s">
        <v>0</v>
      </c>
      <c r="C27" s="40">
        <f t="shared" ref="C27:E31" si="6">SUM(C7,C17)</f>
        <v>1575454873.8600001</v>
      </c>
      <c r="D27" s="40">
        <f t="shared" si="6"/>
        <v>667866414.54999995</v>
      </c>
      <c r="E27" s="40">
        <f t="shared" si="6"/>
        <v>831024225.41999996</v>
      </c>
      <c r="F27" s="4">
        <f t="shared" ref="F27:F31" si="7">SUM(C27:E27)</f>
        <v>3074345513.8299999</v>
      </c>
    </row>
    <row r="28" spans="2:6" ht="15" customHeight="1">
      <c r="B28" s="1" t="s">
        <v>1</v>
      </c>
      <c r="C28" s="40">
        <f t="shared" si="6"/>
        <v>2413340784.4299998</v>
      </c>
      <c r="D28" s="40">
        <f t="shared" si="6"/>
        <v>1010004798.53</v>
      </c>
      <c r="E28" s="40">
        <f t="shared" si="6"/>
        <v>1635626606.2399998</v>
      </c>
      <c r="F28" s="4">
        <f t="shared" si="7"/>
        <v>5058972189.1999998</v>
      </c>
    </row>
    <row r="29" spans="2:6" ht="15" customHeight="1">
      <c r="B29" s="1" t="s">
        <v>2</v>
      </c>
      <c r="C29" s="40">
        <f t="shared" si="6"/>
        <v>623947415.69000006</v>
      </c>
      <c r="D29" s="40">
        <f t="shared" si="6"/>
        <v>42662254.030000001</v>
      </c>
      <c r="E29" s="40">
        <f t="shared" si="6"/>
        <v>99859885.049999982</v>
      </c>
      <c r="F29" s="4">
        <f t="shared" si="7"/>
        <v>766469554.76999998</v>
      </c>
    </row>
    <row r="30" spans="2:6" ht="15" customHeight="1">
      <c r="B30" s="1" t="s">
        <v>3</v>
      </c>
      <c r="C30" s="40">
        <f t="shared" si="6"/>
        <v>9173432.9199999999</v>
      </c>
      <c r="D30" s="40">
        <f t="shared" si="6"/>
        <v>2481551.4500000002</v>
      </c>
      <c r="E30" s="40">
        <f t="shared" si="6"/>
        <v>58419261.909999996</v>
      </c>
      <c r="F30" s="4">
        <f t="shared" si="7"/>
        <v>70074246.280000001</v>
      </c>
    </row>
    <row r="31" spans="2:6" ht="15" customHeight="1">
      <c r="B31" s="1" t="s">
        <v>4</v>
      </c>
      <c r="C31" s="40">
        <f t="shared" si="6"/>
        <v>192634342.49000001</v>
      </c>
      <c r="D31" s="40">
        <f t="shared" si="6"/>
        <v>45461804.469999999</v>
      </c>
      <c r="E31" s="40">
        <f t="shared" si="6"/>
        <v>10533164.32</v>
      </c>
      <c r="F31" s="4">
        <f t="shared" si="7"/>
        <v>248629311.28</v>
      </c>
    </row>
    <row r="32" spans="2:6" ht="16.5" thickBot="1">
      <c r="B32" s="1" t="s">
        <v>48</v>
      </c>
      <c r="C32" s="41">
        <f>SUM(C12,C22)</f>
        <v>3422043.34</v>
      </c>
      <c r="D32" s="41">
        <f t="shared" ref="D32:F32" si="8">SUM(D12,D22)</f>
        <v>896939.54</v>
      </c>
      <c r="E32" s="41">
        <f t="shared" si="8"/>
        <v>22738118.669999998</v>
      </c>
      <c r="F32" s="57">
        <f t="shared" si="8"/>
        <v>27057101.549999997</v>
      </c>
    </row>
    <row r="33" spans="2:9" ht="16.5" thickBot="1">
      <c r="B33" s="5" t="s">
        <v>8</v>
      </c>
      <c r="C33" s="6">
        <f>SUM(C27:C32)</f>
        <v>4817972892.7299995</v>
      </c>
      <c r="D33" s="6">
        <f t="shared" ref="D33:F33" si="9">SUM(D27:D32)</f>
        <v>1769373762.5699999</v>
      </c>
      <c r="E33" s="6">
        <f t="shared" si="9"/>
        <v>2658201261.6100001</v>
      </c>
      <c r="F33" s="6">
        <f t="shared" si="9"/>
        <v>9245547916.9099998</v>
      </c>
    </row>
    <row r="34" spans="2:9">
      <c r="B34" s="21"/>
      <c r="C34" s="21"/>
      <c r="D34" s="21"/>
      <c r="E34" s="21"/>
      <c r="F34" s="58"/>
    </row>
    <row r="35" spans="2:9">
      <c r="B35" s="73"/>
      <c r="C35" s="73"/>
      <c r="D35" s="73"/>
      <c r="E35" s="73"/>
      <c r="F35" s="73"/>
    </row>
    <row r="36" spans="2:9">
      <c r="B36" s="72" t="s">
        <v>11</v>
      </c>
      <c r="C36" s="72"/>
      <c r="D36" s="72"/>
      <c r="E36" s="72"/>
      <c r="F36" s="72"/>
    </row>
    <row r="37" spans="2:9" ht="15" customHeight="1">
      <c r="B37" s="13" t="s">
        <v>39</v>
      </c>
      <c r="C37" s="3" t="s">
        <v>5</v>
      </c>
      <c r="D37" s="3" t="s">
        <v>6</v>
      </c>
      <c r="E37" s="3" t="s">
        <v>7</v>
      </c>
      <c r="F37" s="3" t="s">
        <v>10</v>
      </c>
    </row>
    <row r="38" spans="2:9" ht="15" customHeight="1">
      <c r="B38" s="1" t="s">
        <v>0</v>
      </c>
      <c r="C38" s="40">
        <f>+'[1]Mod1_Missione 10 spese correnti'!$Z$15</f>
        <v>694057026.83000004</v>
      </c>
      <c r="D38" s="40">
        <f>+'[1]Mod1_Missione 10 spese correnti'!$Z$20</f>
        <v>516968053.12</v>
      </c>
      <c r="E38" s="40">
        <f>+'[1]Mod1_Missione 10 spese correnti'!$Z$29</f>
        <v>577717124.93999994</v>
      </c>
      <c r="F38" s="4">
        <f t="shared" ref="F38:F43" si="10">SUM(C38:E38)</f>
        <v>1788742204.8899999</v>
      </c>
    </row>
    <row r="39" spans="2:9" ht="15" customHeight="1">
      <c r="B39" s="1" t="s">
        <v>1</v>
      </c>
      <c r="C39" s="40">
        <f>+'[1]Mod1_Missione 10 spese correnti'!$AA$15</f>
        <v>244067709.59999996</v>
      </c>
      <c r="D39" s="40">
        <f>+'[1]Mod1_Missione 10 spese correnti'!$AA$20</f>
        <v>626025642.79000008</v>
      </c>
      <c r="E39" s="40">
        <f>+'[1]Mod1_Missione 10 spese correnti'!$AA$29</f>
        <v>990077163.94000006</v>
      </c>
      <c r="F39" s="4">
        <f t="shared" si="10"/>
        <v>1860170516.3300002</v>
      </c>
    </row>
    <row r="40" spans="2:9" ht="15" customHeight="1">
      <c r="B40" s="1" t="s">
        <v>2</v>
      </c>
      <c r="C40" s="40">
        <f>+'[1]Mod1_Missione 10 spese correnti'!$AB$15</f>
        <v>7523017.8899999987</v>
      </c>
      <c r="D40" s="40">
        <f>+'[1]Mod1_Missione 10 spese correnti'!$AB$20</f>
        <v>28020736.649999999</v>
      </c>
      <c r="E40" s="40">
        <f>+'[1]Mod1_Missione 10 spese correnti'!$AB$29</f>
        <v>77345208.659999996</v>
      </c>
      <c r="F40" s="4">
        <f t="shared" si="10"/>
        <v>112888963.19999999</v>
      </c>
      <c r="I40" s="8" t="s">
        <v>9</v>
      </c>
    </row>
    <row r="41" spans="2:9" ht="15" customHeight="1">
      <c r="B41" s="1" t="s">
        <v>3</v>
      </c>
      <c r="C41" s="40">
        <f>+'[1]Mod1_Missione 10 spese correnti'!$AC$15</f>
        <v>3106362.8600000003</v>
      </c>
      <c r="D41" s="40">
        <f>+'[1]Mod1_Missione 10 spese correnti'!$AC$20</f>
        <v>201840.93</v>
      </c>
      <c r="E41" s="40">
        <f>+'[1]Mod1_Missione 10 spese correnti'!$AC$29</f>
        <v>26190676.640000004</v>
      </c>
      <c r="F41" s="4">
        <f t="shared" si="10"/>
        <v>29498880.430000003</v>
      </c>
    </row>
    <row r="42" spans="2:9" ht="15" customHeight="1">
      <c r="B42" s="1" t="s">
        <v>4</v>
      </c>
      <c r="C42" s="40">
        <f>+'[1]Mod1_Missione 10 spese correnti'!$AD$15</f>
        <v>134525823.50999999</v>
      </c>
      <c r="D42" s="40">
        <f>+'[1]Mod1_Missione 10 spese correnti'!$AD$20</f>
        <v>27041913.990000002</v>
      </c>
      <c r="E42" s="40">
        <f>+'[1]Mod1_Missione 10 spese correnti'!$AD$29</f>
        <v>1367166.82</v>
      </c>
      <c r="F42" s="4">
        <f t="shared" si="10"/>
        <v>162934904.31999999</v>
      </c>
    </row>
    <row r="43" spans="2:9" ht="16.5" thickBot="1">
      <c r="B43" s="1" t="s">
        <v>48</v>
      </c>
      <c r="C43" s="40">
        <f>+'[1]Mod1_Missione 10 spese correnti'!$AE$15</f>
        <v>3242260.08</v>
      </c>
      <c r="D43" s="40">
        <f>+'[1]Mod1_Missione 10 spese correnti'!$AE$20</f>
        <v>123882.75</v>
      </c>
      <c r="E43" s="40">
        <f>+'[1]Mod1_Missione 10 spese correnti'!$AE$29</f>
        <v>5294593.0599999996</v>
      </c>
      <c r="F43" s="4">
        <f t="shared" si="10"/>
        <v>8660735.8900000006</v>
      </c>
    </row>
    <row r="44" spans="2:9" ht="16.5" thickBot="1">
      <c r="B44" s="5" t="s">
        <v>8</v>
      </c>
      <c r="C44" s="6">
        <f>SUM(C38:C43)</f>
        <v>1086522200.77</v>
      </c>
      <c r="D44" s="6">
        <f t="shared" ref="D44:F44" si="11">SUM(D38:D43)</f>
        <v>1198382070.2300003</v>
      </c>
      <c r="E44" s="6">
        <f t="shared" si="11"/>
        <v>1677991934.0600002</v>
      </c>
      <c r="F44" s="6">
        <f t="shared" si="11"/>
        <v>3962896205.0599999</v>
      </c>
    </row>
    <row r="45" spans="2:9" ht="18.75" customHeight="1">
      <c r="B45" s="2"/>
      <c r="C45" s="2"/>
      <c r="D45" s="2"/>
      <c r="E45" s="2"/>
      <c r="F45" s="7" t="s">
        <v>9</v>
      </c>
    </row>
    <row r="46" spans="2:9">
      <c r="B46" s="59" t="s">
        <v>17</v>
      </c>
      <c r="C46" s="59"/>
      <c r="D46" s="59"/>
      <c r="E46" s="59"/>
      <c r="F46" s="59"/>
    </row>
    <row r="47" spans="2:9" ht="15" customHeight="1">
      <c r="B47" s="13" t="s">
        <v>39</v>
      </c>
      <c r="C47" s="3" t="s">
        <v>5</v>
      </c>
      <c r="D47" s="3" t="s">
        <v>6</v>
      </c>
      <c r="E47" s="3" t="s">
        <v>7</v>
      </c>
      <c r="F47" s="3" t="s">
        <v>10</v>
      </c>
    </row>
    <row r="48" spans="2:9" ht="15" customHeight="1">
      <c r="B48" s="1" t="s">
        <v>0</v>
      </c>
      <c r="C48" s="40">
        <f>+'[1]Mod1_Missione 10 spese correnti'!$AH$15</f>
        <v>440702107.72000003</v>
      </c>
      <c r="D48" s="40">
        <f>+'[1]Mod1_Missione 10 spese correnti'!$AH$20</f>
        <v>28746505.789999999</v>
      </c>
      <c r="E48" s="40">
        <f>+'[1]Mod1_Missione 10 spese correnti'!$AH$29</f>
        <v>6582127.8899999997</v>
      </c>
      <c r="F48" s="4">
        <f t="shared" ref="F48:F53" si="12">SUM(C48:E48)</f>
        <v>476030741.40000004</v>
      </c>
    </row>
    <row r="49" spans="2:6" ht="15" customHeight="1">
      <c r="B49" s="1" t="s">
        <v>1</v>
      </c>
      <c r="C49" s="40">
        <f>+'[1]Mod1_Missione 10 spese correnti'!$AI$15</f>
        <v>1621705819.8899996</v>
      </c>
      <c r="D49" s="40">
        <f>+'[1]Mod1_Missione 10 spese correnti'!$AI$20</f>
        <v>313108192.17000002</v>
      </c>
      <c r="E49" s="40">
        <f>+'[1]Mod1_Missione 10 spese correnti'!$AI$29</f>
        <v>300886950.96999997</v>
      </c>
      <c r="F49" s="4">
        <f t="shared" si="12"/>
        <v>2235700963.0299997</v>
      </c>
    </row>
    <row r="50" spans="2:6" ht="15" customHeight="1">
      <c r="B50" s="1" t="s">
        <v>2</v>
      </c>
      <c r="C50" s="40">
        <f>+'[1]Mod1_Missione 10 spese correnti'!$AJ$15</f>
        <v>14065375.439999999</v>
      </c>
      <c r="D50" s="40">
        <f>+'[1]Mod1_Missione 10 spese correnti'!$AJ$20</f>
        <v>10850921.879999999</v>
      </c>
      <c r="E50" s="40">
        <f>+'[1]Mod1_Missione 10 spese correnti'!$AJ$29</f>
        <v>1531665.31</v>
      </c>
      <c r="F50" s="4">
        <f t="shared" si="12"/>
        <v>26447962.629999999</v>
      </c>
    </row>
    <row r="51" spans="2:6" ht="15" customHeight="1">
      <c r="B51" s="1" t="s">
        <v>3</v>
      </c>
      <c r="C51" s="40">
        <f>+'[1]Mod1_Missione 10 spese correnti'!$AK$15</f>
        <v>4506308.93</v>
      </c>
      <c r="D51" s="40">
        <f>+'[1]Mod1_Missione 10 spese correnti'!$AK$20</f>
        <v>2117087.9</v>
      </c>
      <c r="E51" s="40">
        <f>+'[1]Mod1_Missione 10 spese correnti'!$AK$29</f>
        <v>3734608.19</v>
      </c>
      <c r="F51" s="4">
        <f t="shared" si="12"/>
        <v>10358005.02</v>
      </c>
    </row>
    <row r="52" spans="2:6" ht="15" customHeight="1">
      <c r="B52" s="1" t="s">
        <v>4</v>
      </c>
      <c r="C52" s="40">
        <f>+'[1]Mod1_Missione 10 spese correnti'!$AL$15</f>
        <v>29368273.939999998</v>
      </c>
      <c r="D52" s="40">
        <f>+'[1]Mod1_Missione 10 spese correnti'!$AL$20</f>
        <v>26270344.829999998</v>
      </c>
      <c r="E52" s="40">
        <f>+'[1]Mod1_Missione 10 spese correnti'!$AL$29</f>
        <v>536890</v>
      </c>
      <c r="F52" s="4">
        <f t="shared" si="12"/>
        <v>56175508.769999996</v>
      </c>
    </row>
    <row r="53" spans="2:6" ht="16.5" thickBot="1">
      <c r="B53" s="1" t="s">
        <v>48</v>
      </c>
      <c r="C53" s="40">
        <f>+'[1]Mod1_Missione 10 spese correnti'!$AM$15</f>
        <v>0</v>
      </c>
      <c r="D53" s="40">
        <f>+'[1]Mod1_Missione 10 spese correnti'!$AM$20</f>
        <v>382198.68</v>
      </c>
      <c r="E53" s="40">
        <f>+'[1]Mod1_Missione 10 spese correnti'!$AM$29</f>
        <v>14945721.460000001</v>
      </c>
      <c r="F53" s="4">
        <f t="shared" si="12"/>
        <v>15327920.140000001</v>
      </c>
    </row>
    <row r="54" spans="2:6" ht="16.5" thickBot="1">
      <c r="B54" s="5" t="s">
        <v>8</v>
      </c>
      <c r="C54" s="6">
        <f>SUM(C48:C53)</f>
        <v>2110347885.9199998</v>
      </c>
      <c r="D54" s="6">
        <f t="shared" ref="D54:F54" si="13">SUM(D48:D53)</f>
        <v>381475251.25</v>
      </c>
      <c r="E54" s="6">
        <f t="shared" si="13"/>
        <v>328217963.81999993</v>
      </c>
      <c r="F54" s="6">
        <f t="shared" si="13"/>
        <v>2820041100.9899998</v>
      </c>
    </row>
    <row r="55" spans="2:6" ht="18.75" customHeight="1">
      <c r="B55" s="2"/>
      <c r="C55" s="2"/>
      <c r="D55" s="2"/>
      <c r="E55" s="2"/>
      <c r="F55" s="7" t="s">
        <v>9</v>
      </c>
    </row>
    <row r="56" spans="2:6">
      <c r="B56" s="72" t="s">
        <v>67</v>
      </c>
      <c r="C56" s="72"/>
      <c r="D56" s="72"/>
      <c r="E56" s="72"/>
      <c r="F56" s="72"/>
    </row>
    <row r="57" spans="2:6" ht="15" customHeight="1">
      <c r="B57" s="13" t="s">
        <v>39</v>
      </c>
      <c r="C57" s="3" t="s">
        <v>5</v>
      </c>
      <c r="D57" s="3" t="s">
        <v>6</v>
      </c>
      <c r="E57" s="3" t="s">
        <v>7</v>
      </c>
      <c r="F57" s="3" t="s">
        <v>10</v>
      </c>
    </row>
    <row r="58" spans="2:6" ht="15" customHeight="1">
      <c r="B58" s="1" t="s">
        <v>0</v>
      </c>
      <c r="C58" s="40">
        <f>+'[1]Mod1_Missione 10 spese correnti'!$AP$15</f>
        <v>1134759134.55</v>
      </c>
      <c r="D58" s="40">
        <f>+'[1]Mod1_Missione 10 spese correnti'!$AP$20</f>
        <v>545714558.90999997</v>
      </c>
      <c r="E58" s="40">
        <f>+'[1]Mod1_Missione 10 spese correnti'!$AP$29</f>
        <v>584299252.82999992</v>
      </c>
      <c r="F58" s="4">
        <f t="shared" ref="F58:F63" si="14">SUM(C58:E58)</f>
        <v>2264772946.29</v>
      </c>
    </row>
    <row r="59" spans="2:6" ht="15" customHeight="1">
      <c r="B59" s="1" t="s">
        <v>1</v>
      </c>
      <c r="C59" s="40">
        <f>+'[1]Mod1_Missione 10 spese correnti'!$AQ$15</f>
        <v>1865773529.4899998</v>
      </c>
      <c r="D59" s="40">
        <f>+'[1]Mod1_Missione 10 spese correnti'!$AQ$20</f>
        <v>939133834.96000004</v>
      </c>
      <c r="E59" s="40">
        <f>+'[1]Mod1_Missione 10 spese correnti'!$AQ$29</f>
        <v>1290964114.9100001</v>
      </c>
      <c r="F59" s="4">
        <f t="shared" si="14"/>
        <v>4095871479.3599997</v>
      </c>
    </row>
    <row r="60" spans="2:6" ht="15" customHeight="1">
      <c r="B60" s="1" t="s">
        <v>2</v>
      </c>
      <c r="C60" s="40">
        <f>+'[1]Mod1_Missione 10 spese correnti'!$AR$15</f>
        <v>21588393.329999998</v>
      </c>
      <c r="D60" s="40">
        <f>+'[1]Mod1_Missione 10 spese correnti'!$AR$20</f>
        <v>38871658.530000001</v>
      </c>
      <c r="E60" s="40">
        <f>+'[1]Mod1_Missione 10 spese correnti'!$AR$29</f>
        <v>78876873.969999999</v>
      </c>
      <c r="F60" s="4">
        <f t="shared" si="14"/>
        <v>139336925.82999998</v>
      </c>
    </row>
    <row r="61" spans="2:6" ht="15" customHeight="1">
      <c r="B61" s="1" t="s">
        <v>3</v>
      </c>
      <c r="C61" s="40">
        <f>+'[1]Mod1_Missione 10 spese correnti'!$AS$15</f>
        <v>7612671.7899999991</v>
      </c>
      <c r="D61" s="40">
        <f>+'[1]Mod1_Missione 10 spese correnti'!$AS$20</f>
        <v>2318928.83</v>
      </c>
      <c r="E61" s="40">
        <f>+'[1]Mod1_Missione 10 spese correnti'!$AS$29</f>
        <v>29925284.830000002</v>
      </c>
      <c r="F61" s="4">
        <f t="shared" si="14"/>
        <v>39856885.450000003</v>
      </c>
    </row>
    <row r="62" spans="2:6" ht="15" customHeight="1">
      <c r="B62" s="1" t="s">
        <v>4</v>
      </c>
      <c r="C62" s="40">
        <f>+'[1]Mod1_Missione 10 spese correnti'!$AT$15</f>
        <v>163894097.44999999</v>
      </c>
      <c r="D62" s="40">
        <f>+'[1]Mod1_Missione 10 spese correnti'!$AT$20</f>
        <v>53312258.82</v>
      </c>
      <c r="E62" s="40">
        <f>+'[1]Mod1_Missione 10 spese correnti'!$AT$29</f>
        <v>1904056.82</v>
      </c>
      <c r="F62" s="4">
        <f t="shared" si="14"/>
        <v>219110413.08999997</v>
      </c>
    </row>
    <row r="63" spans="2:6" ht="16.5" thickBot="1">
      <c r="B63" s="1" t="s">
        <v>48</v>
      </c>
      <c r="C63" s="40">
        <f>+'[1]Mod1_Missione 10 spese correnti'!$AU$15</f>
        <v>3242260.08</v>
      </c>
      <c r="D63" s="40">
        <f>+'[1]Mod1_Missione 10 spese correnti'!$AU$20</f>
        <v>506081.43</v>
      </c>
      <c r="E63" s="40">
        <f>+'[1]Mod1_Missione 10 spese correnti'!$AU$29</f>
        <v>20240314.52</v>
      </c>
      <c r="F63" s="4">
        <f t="shared" si="14"/>
        <v>23988656.030000001</v>
      </c>
    </row>
    <row r="64" spans="2:6" s="18" customFormat="1" ht="16.5" thickBot="1">
      <c r="B64" s="5" t="s">
        <v>8</v>
      </c>
      <c r="C64" s="6">
        <f>SUM(C58:C63)</f>
        <v>3196870086.6899996</v>
      </c>
      <c r="D64" s="6">
        <f t="shared" ref="D64:F64" si="15">SUM(D58:D63)</f>
        <v>1579857321.4799998</v>
      </c>
      <c r="E64" s="6">
        <f t="shared" si="15"/>
        <v>2006209897.8799999</v>
      </c>
      <c r="F64" s="6">
        <f t="shared" si="15"/>
        <v>6782937306.0499992</v>
      </c>
    </row>
    <row r="65" spans="2:6" s="18" customFormat="1">
      <c r="B65" s="60"/>
      <c r="C65" s="61" t="s">
        <v>9</v>
      </c>
      <c r="D65" s="61" t="s">
        <v>9</v>
      </c>
      <c r="E65" s="61" t="s">
        <v>9</v>
      </c>
      <c r="F65" s="61"/>
    </row>
    <row r="66" spans="2:6" ht="20.25" customHeight="1">
      <c r="B66" s="60"/>
      <c r="C66" s="60"/>
      <c r="D66" s="60"/>
      <c r="E66" s="60"/>
      <c r="F66" s="60"/>
    </row>
    <row r="67" spans="2:6" ht="16.5" customHeight="1">
      <c r="B67" s="74" t="s">
        <v>24</v>
      </c>
      <c r="C67" s="74"/>
      <c r="D67" s="74"/>
      <c r="E67" s="74"/>
      <c r="F67" s="74"/>
    </row>
    <row r="68" spans="2:6" ht="15" customHeight="1">
      <c r="B68" s="13" t="s">
        <v>39</v>
      </c>
      <c r="C68" s="3" t="s">
        <v>5</v>
      </c>
      <c r="D68" s="3" t="s">
        <v>6</v>
      </c>
      <c r="E68" s="3" t="s">
        <v>7</v>
      </c>
      <c r="F68" s="3" t="s">
        <v>10</v>
      </c>
    </row>
    <row r="69" spans="2:6" ht="15" customHeight="1">
      <c r="B69" s="1" t="s">
        <v>0</v>
      </c>
      <c r="C69" s="40">
        <f>+'[1]Mod1_Missione 10 spese correnti'!$AX$15</f>
        <v>156540279.81</v>
      </c>
      <c r="D69" s="40">
        <f>+'[1]Mod1_Missione 10 spese correnti'!$AX$20</f>
        <v>107211379.86000001</v>
      </c>
      <c r="E69" s="40">
        <f>+'[1]Mod1_Missione 10 spese correnti'!$AX$29</f>
        <v>180704373.46999997</v>
      </c>
      <c r="F69" s="4">
        <f t="shared" ref="F69:F74" si="16">SUM(C69:E69)</f>
        <v>444456033.13999999</v>
      </c>
    </row>
    <row r="70" spans="2:6" ht="15" customHeight="1">
      <c r="B70" s="1" t="s">
        <v>1</v>
      </c>
      <c r="C70" s="40">
        <f>+'[1]Mod1_Missione 10 spese correnti'!$AY$15</f>
        <v>34078131.140000001</v>
      </c>
      <c r="D70" s="40">
        <f>+'[1]Mod1_Missione 10 spese correnti'!$AY$20</f>
        <v>88503918.5</v>
      </c>
      <c r="E70" s="40">
        <f>+'[1]Mod1_Missione 10 spese correnti'!$AY$29</f>
        <v>190619588.95999998</v>
      </c>
      <c r="F70" s="4">
        <f t="shared" si="16"/>
        <v>313201638.59999996</v>
      </c>
    </row>
    <row r="71" spans="2:6" ht="15" customHeight="1">
      <c r="B71" s="1" t="s">
        <v>2</v>
      </c>
      <c r="C71" s="40">
        <f>+'[1]Mod1_Missione 10 spese correnti'!$AZ$15</f>
        <v>979666.25</v>
      </c>
      <c r="D71" s="40">
        <f>+'[1]Mod1_Missione 10 spese correnti'!$AZ$20</f>
        <v>2579212.75</v>
      </c>
      <c r="E71" s="40">
        <f>+'[1]Mod1_Missione 10 spese correnti'!$AZ$29</f>
        <v>28056521.509999998</v>
      </c>
      <c r="F71" s="4">
        <f t="shared" si="16"/>
        <v>31615400.509999998</v>
      </c>
    </row>
    <row r="72" spans="2:6" ht="15" customHeight="1">
      <c r="B72" s="1" t="s">
        <v>3</v>
      </c>
      <c r="C72" s="40">
        <f>+'[1]Mod1_Missione 10 spese correnti'!$BA$15</f>
        <v>622025.28999999992</v>
      </c>
      <c r="D72" s="40">
        <f>+'[1]Mod1_Missione 10 spese correnti'!$BA$20</f>
        <v>49835.67</v>
      </c>
      <c r="E72" s="40">
        <f>+'[1]Mod1_Missione 10 spese correnti'!$BA$29</f>
        <v>20377951.470000003</v>
      </c>
      <c r="F72" s="4">
        <f t="shared" si="16"/>
        <v>21049812.430000003</v>
      </c>
    </row>
    <row r="73" spans="2:6" ht="15" customHeight="1">
      <c r="B73" s="1" t="s">
        <v>4</v>
      </c>
      <c r="C73" s="40">
        <f>+'[1]Mod1_Missione 10 spese correnti'!$BB$15</f>
        <v>26421395.800000001</v>
      </c>
      <c r="D73" s="40">
        <f>+'[1]Mod1_Missione 10 spese correnti'!$BB$20</f>
        <v>12178303.4</v>
      </c>
      <c r="E73" s="40">
        <f>+'[1]Mod1_Missione 10 spese correnti'!$BB$29</f>
        <v>148852.72</v>
      </c>
      <c r="F73" s="4">
        <f t="shared" si="16"/>
        <v>38748551.920000002</v>
      </c>
    </row>
    <row r="74" spans="2:6" ht="16.5" thickBot="1">
      <c r="B74" s="1" t="s">
        <v>48</v>
      </c>
      <c r="C74" s="40">
        <f>+'[1]Mod1_Missione 10 spese correnti'!$BC$15</f>
        <v>6913447.3300000001</v>
      </c>
      <c r="D74" s="40">
        <f>+'[1]Mod1_Missione 10 spese correnti'!$BC$20</f>
        <v>3434.89</v>
      </c>
      <c r="E74" s="40">
        <f>+'[1]Mod1_Missione 10 spese correnti'!$BC$29</f>
        <v>2936010.23</v>
      </c>
      <c r="F74" s="4">
        <f t="shared" si="16"/>
        <v>9852892.4499999993</v>
      </c>
    </row>
    <row r="75" spans="2:6" ht="16.5" thickBot="1">
      <c r="B75" s="62" t="s">
        <v>8</v>
      </c>
      <c r="C75" s="6">
        <f>SUM(C69:C74)</f>
        <v>225554945.62</v>
      </c>
      <c r="D75" s="6">
        <f t="shared" ref="D75:F75" si="17">SUM(D69:D74)</f>
        <v>210526085.06999999</v>
      </c>
      <c r="E75" s="6">
        <f t="shared" si="17"/>
        <v>422843298.36000001</v>
      </c>
      <c r="F75" s="6">
        <f t="shared" si="17"/>
        <v>858924329.04999995</v>
      </c>
    </row>
    <row r="76" spans="2:6">
      <c r="B76" s="2"/>
      <c r="C76" s="7" t="s">
        <v>9</v>
      </c>
      <c r="D76" s="7" t="s">
        <v>9</v>
      </c>
      <c r="E76" s="7" t="s">
        <v>9</v>
      </c>
      <c r="F76" s="7" t="s">
        <v>9</v>
      </c>
    </row>
    <row r="77" spans="2:6">
      <c r="B77" s="63" t="s">
        <v>16</v>
      </c>
      <c r="C77" s="64"/>
      <c r="D77" s="64"/>
      <c r="E77" s="64"/>
      <c r="F77" s="64"/>
    </row>
    <row r="78" spans="2:6" ht="15" customHeight="1">
      <c r="B78" s="13" t="s">
        <v>39</v>
      </c>
      <c r="C78" s="3" t="s">
        <v>5</v>
      </c>
      <c r="D78" s="3" t="s">
        <v>6</v>
      </c>
      <c r="E78" s="3" t="s">
        <v>7</v>
      </c>
      <c r="F78" s="3" t="s">
        <v>10</v>
      </c>
    </row>
    <row r="79" spans="2:6" ht="15" customHeight="1">
      <c r="B79" s="1" t="s">
        <v>0</v>
      </c>
      <c r="C79" s="40">
        <f>+'[1]Mod1_Missione 10 spese correnti'!$BF$15</f>
        <v>73947901.340000004</v>
      </c>
      <c r="D79" s="40">
        <f>+'[1]Mod1_Missione 10 spese correnti'!$BF$20</f>
        <v>77532.639999999999</v>
      </c>
      <c r="E79" s="40">
        <f>+'[1]Mod1_Missione 10 spese correnti'!$BF$29</f>
        <v>972000</v>
      </c>
      <c r="F79" s="4">
        <f t="shared" ref="F79:F84" si="18">SUM(C79:E79)</f>
        <v>74997433.980000004</v>
      </c>
    </row>
    <row r="80" spans="2:6" ht="15" customHeight="1">
      <c r="B80" s="1" t="s">
        <v>1</v>
      </c>
      <c r="C80" s="40">
        <f>+'[1]Mod1_Missione 10 spese correnti'!$BG$15</f>
        <v>236969531.88999999</v>
      </c>
      <c r="D80" s="40">
        <f>+'[1]Mod1_Missione 10 spese correnti'!$BG$20</f>
        <v>225712037.14000002</v>
      </c>
      <c r="E80" s="40">
        <f>+'[1]Mod1_Missione 10 spese correnti'!$BG$29</f>
        <v>39346208.82</v>
      </c>
      <c r="F80" s="4">
        <f t="shared" si="18"/>
        <v>502027777.84999996</v>
      </c>
    </row>
    <row r="81" spans="2:6" ht="15" customHeight="1">
      <c r="B81" s="1" t="s">
        <v>2</v>
      </c>
      <c r="C81" s="40">
        <f>+'[1]Mod1_Missione 10 spese correnti'!$BH$15</f>
        <v>3473070.1000000006</v>
      </c>
      <c r="D81" s="40">
        <f>+'[1]Mod1_Missione 10 spese correnti'!$BH$20</f>
        <v>1492169.84</v>
      </c>
      <c r="E81" s="40">
        <f>+'[1]Mod1_Missione 10 spese correnti'!$BH$29</f>
        <v>556136.07000000007</v>
      </c>
      <c r="F81" s="4">
        <f t="shared" si="18"/>
        <v>5521376.0100000007</v>
      </c>
    </row>
    <row r="82" spans="2:6" ht="15" customHeight="1">
      <c r="B82" s="1" t="s">
        <v>3</v>
      </c>
      <c r="C82" s="40">
        <f>+'[1]Mod1_Missione 10 spese correnti'!$BI$15</f>
        <v>254351.71</v>
      </c>
      <c r="D82" s="40">
        <f>+'[1]Mod1_Missione 10 spese correnti'!$BI$20</f>
        <v>111319.47</v>
      </c>
      <c r="E82" s="40">
        <f>+'[1]Mod1_Missione 10 spese correnti'!$BI$29</f>
        <v>2923742.43</v>
      </c>
      <c r="F82" s="4">
        <f t="shared" si="18"/>
        <v>3289413.6100000003</v>
      </c>
    </row>
    <row r="83" spans="2:6" ht="15" customHeight="1">
      <c r="B83" s="1" t="s">
        <v>4</v>
      </c>
      <c r="C83" s="40">
        <f>+'[1]Mod1_Missione 10 spese correnti'!$BJ$15</f>
        <v>2602300.2400000002</v>
      </c>
      <c r="D83" s="40">
        <f>+'[1]Mod1_Missione 10 spese correnti'!$BJ$20</f>
        <v>10778271.5</v>
      </c>
      <c r="E83" s="40">
        <f>+'[1]Mod1_Missione 10 spese correnti'!$BJ$29</f>
        <v>187500</v>
      </c>
      <c r="F83" s="4">
        <f t="shared" si="18"/>
        <v>13568071.74</v>
      </c>
    </row>
    <row r="84" spans="2:6" ht="16.5" thickBot="1">
      <c r="B84" s="1" t="s">
        <v>48</v>
      </c>
      <c r="C84" s="40">
        <f>+'[1]Mod1_Missione 10 spese correnti'!$BK$15</f>
        <v>0</v>
      </c>
      <c r="D84" s="40">
        <f>+'[1]Mod1_Missione 10 spese correnti'!$BK$20</f>
        <v>125362.34</v>
      </c>
      <c r="E84" s="40">
        <f>+'[1]Mod1_Missione 10 spese correnti'!$BK$29</f>
        <v>1704948.74</v>
      </c>
      <c r="F84" s="4">
        <f t="shared" si="18"/>
        <v>1830311.08</v>
      </c>
    </row>
    <row r="85" spans="2:6" ht="16.5" thickBot="1">
      <c r="B85" s="5" t="s">
        <v>8</v>
      </c>
      <c r="C85" s="6">
        <f>SUM(C79:C84)</f>
        <v>317247155.28000003</v>
      </c>
      <c r="D85" s="6">
        <f t="shared" ref="D85:F85" si="19">SUM(D79:D84)</f>
        <v>238296692.93000001</v>
      </c>
      <c r="E85" s="6">
        <f t="shared" si="19"/>
        <v>45690536.060000002</v>
      </c>
      <c r="F85" s="6">
        <f t="shared" si="19"/>
        <v>601234384.26999998</v>
      </c>
    </row>
    <row r="86" spans="2:6">
      <c r="B86" s="2"/>
      <c r="C86" s="7" t="s">
        <v>9</v>
      </c>
      <c r="D86" s="7" t="s">
        <v>9</v>
      </c>
      <c r="E86" s="7" t="s">
        <v>9</v>
      </c>
      <c r="F86" s="7" t="s">
        <v>9</v>
      </c>
    </row>
    <row r="87" spans="2:6">
      <c r="B87" s="71" t="s">
        <v>68</v>
      </c>
      <c r="C87" s="71"/>
      <c r="D87" s="71"/>
      <c r="E87" s="71"/>
      <c r="F87" s="71"/>
    </row>
    <row r="88" spans="2:6" ht="15" customHeight="1">
      <c r="B88" s="13" t="s">
        <v>39</v>
      </c>
      <c r="C88" s="3" t="s">
        <v>5</v>
      </c>
      <c r="D88" s="3" t="s">
        <v>6</v>
      </c>
      <c r="E88" s="3" t="s">
        <v>7</v>
      </c>
      <c r="F88" s="3" t="s">
        <v>10</v>
      </c>
    </row>
    <row r="89" spans="2:6" ht="15" customHeight="1">
      <c r="B89" s="1" t="s">
        <v>0</v>
      </c>
      <c r="C89" s="40">
        <f t="shared" ref="C89:E94" si="20">SUM(C69,C79)</f>
        <v>230488181.15000001</v>
      </c>
      <c r="D89" s="40">
        <f t="shared" si="20"/>
        <v>107288912.50000001</v>
      </c>
      <c r="E89" s="40">
        <f t="shared" si="20"/>
        <v>181676373.46999997</v>
      </c>
      <c r="F89" s="4">
        <f>SUM(C89:E89)</f>
        <v>519453467.12</v>
      </c>
    </row>
    <row r="90" spans="2:6" ht="15" customHeight="1">
      <c r="B90" s="1" t="s">
        <v>1</v>
      </c>
      <c r="C90" s="40">
        <f t="shared" si="20"/>
        <v>271047663.02999997</v>
      </c>
      <c r="D90" s="40">
        <f t="shared" si="20"/>
        <v>314215955.63999999</v>
      </c>
      <c r="E90" s="40">
        <f t="shared" si="20"/>
        <v>229965797.77999997</v>
      </c>
      <c r="F90" s="4">
        <f>SUM(F70,F80)</f>
        <v>815229416.44999993</v>
      </c>
    </row>
    <row r="91" spans="2:6" ht="15" customHeight="1">
      <c r="B91" s="1" t="s">
        <v>2</v>
      </c>
      <c r="C91" s="40">
        <f t="shared" si="20"/>
        <v>4452736.3500000006</v>
      </c>
      <c r="D91" s="40">
        <f t="shared" si="20"/>
        <v>4071382.59</v>
      </c>
      <c r="E91" s="40">
        <f t="shared" si="20"/>
        <v>28612657.579999998</v>
      </c>
      <c r="F91" s="4">
        <f>SUM(F71,F81)</f>
        <v>37136776.519999996</v>
      </c>
    </row>
    <row r="92" spans="2:6" ht="15" customHeight="1">
      <c r="B92" s="1" t="s">
        <v>3</v>
      </c>
      <c r="C92" s="40">
        <f t="shared" si="20"/>
        <v>876376.99999999988</v>
      </c>
      <c r="D92" s="40">
        <f t="shared" si="20"/>
        <v>161155.14000000001</v>
      </c>
      <c r="E92" s="40">
        <f t="shared" si="20"/>
        <v>23301693.900000002</v>
      </c>
      <c r="F92" s="4">
        <f>SUM(F72,F82)</f>
        <v>24339226.040000003</v>
      </c>
    </row>
    <row r="93" spans="2:6" ht="15" customHeight="1">
      <c r="B93" s="1" t="s">
        <v>4</v>
      </c>
      <c r="C93" s="40">
        <f t="shared" si="20"/>
        <v>29023696.039999999</v>
      </c>
      <c r="D93" s="40">
        <f t="shared" si="20"/>
        <v>22956574.899999999</v>
      </c>
      <c r="E93" s="40">
        <f t="shared" si="20"/>
        <v>336352.72</v>
      </c>
      <c r="F93" s="4">
        <f>SUM(F73,F83)</f>
        <v>52316623.660000004</v>
      </c>
    </row>
    <row r="94" spans="2:6" ht="16.5" thickBot="1">
      <c r="B94" s="1" t="s">
        <v>48</v>
      </c>
      <c r="C94" s="40">
        <f t="shared" si="20"/>
        <v>6913447.3300000001</v>
      </c>
      <c r="D94" s="40">
        <f t="shared" si="20"/>
        <v>128797.23</v>
      </c>
      <c r="E94" s="40">
        <f t="shared" si="20"/>
        <v>4640958.97</v>
      </c>
      <c r="F94" s="4">
        <f>SUM(F74,F84)</f>
        <v>11683203.529999999</v>
      </c>
    </row>
    <row r="95" spans="2:6" ht="16.5" thickBot="1">
      <c r="B95" s="5" t="s">
        <v>8</v>
      </c>
      <c r="C95" s="6">
        <f>SUM(C89:C94)</f>
        <v>542802100.89999998</v>
      </c>
      <c r="D95" s="6">
        <f t="shared" ref="D95:F95" si="21">SUM(D89:D94)</f>
        <v>448822777.99999994</v>
      </c>
      <c r="E95" s="6">
        <f t="shared" si="21"/>
        <v>468533834.41999996</v>
      </c>
      <c r="F95" s="6">
        <f t="shared" si="21"/>
        <v>1460158713.3199999</v>
      </c>
    </row>
    <row r="96" spans="2:6">
      <c r="B96" s="58" t="s">
        <v>9</v>
      </c>
      <c r="C96" s="58" t="s">
        <v>9</v>
      </c>
      <c r="D96" s="58" t="s">
        <v>9</v>
      </c>
      <c r="E96" s="58" t="s">
        <v>9</v>
      </c>
      <c r="F96" s="58"/>
    </row>
    <row r="97" spans="2:6">
      <c r="B97" s="73"/>
      <c r="C97" s="73"/>
      <c r="D97" s="73"/>
      <c r="E97" s="73"/>
      <c r="F97" s="73"/>
    </row>
    <row r="98" spans="2:6">
      <c r="B98" s="72" t="s">
        <v>25</v>
      </c>
      <c r="C98" s="72"/>
      <c r="D98" s="72"/>
      <c r="E98" s="72"/>
      <c r="F98" s="72"/>
    </row>
    <row r="99" spans="2:6" ht="15" customHeight="1">
      <c r="B99" s="13" t="s">
        <v>39</v>
      </c>
      <c r="C99" s="3" t="s">
        <v>5</v>
      </c>
      <c r="D99" s="3" t="s">
        <v>6</v>
      </c>
      <c r="E99" s="3" t="s">
        <v>7</v>
      </c>
      <c r="F99" s="3" t="s">
        <v>10</v>
      </c>
    </row>
    <row r="100" spans="2:6" ht="15" customHeight="1">
      <c r="B100" s="1" t="s">
        <v>0</v>
      </c>
      <c r="C100" s="40">
        <f>SUM(C38,C69)</f>
        <v>850597306.6400001</v>
      </c>
      <c r="D100" s="40">
        <f t="shared" ref="D100:E100" si="22">SUM(D38,D69)</f>
        <v>624179432.98000002</v>
      </c>
      <c r="E100" s="40">
        <f t="shared" si="22"/>
        <v>758421498.40999985</v>
      </c>
      <c r="F100" s="4">
        <f t="shared" ref="F100:F105" si="23">SUM(C100:E100)</f>
        <v>2233198238.0299997</v>
      </c>
    </row>
    <row r="101" spans="2:6" ht="15" customHeight="1">
      <c r="B101" s="1" t="s">
        <v>1</v>
      </c>
      <c r="C101" s="40">
        <f t="shared" ref="C101:E105" si="24">SUM(C39,C70)</f>
        <v>278145840.73999995</v>
      </c>
      <c r="D101" s="40">
        <f t="shared" si="24"/>
        <v>714529561.29000008</v>
      </c>
      <c r="E101" s="40">
        <f t="shared" si="24"/>
        <v>1180696752.9000001</v>
      </c>
      <c r="F101" s="4">
        <f t="shared" si="23"/>
        <v>2173372154.9300003</v>
      </c>
    </row>
    <row r="102" spans="2:6" ht="15" customHeight="1">
      <c r="B102" s="1" t="s">
        <v>2</v>
      </c>
      <c r="C102" s="40">
        <f t="shared" si="24"/>
        <v>8502684.1399999987</v>
      </c>
      <c r="D102" s="40">
        <f t="shared" si="24"/>
        <v>30599949.399999999</v>
      </c>
      <c r="E102" s="40">
        <f t="shared" si="24"/>
        <v>105401730.16999999</v>
      </c>
      <c r="F102" s="4">
        <f t="shared" si="23"/>
        <v>144504363.70999998</v>
      </c>
    </row>
    <row r="103" spans="2:6" ht="15" customHeight="1">
      <c r="B103" s="1" t="s">
        <v>3</v>
      </c>
      <c r="C103" s="40">
        <f t="shared" si="24"/>
        <v>3728388.1500000004</v>
      </c>
      <c r="D103" s="40">
        <f t="shared" si="24"/>
        <v>251676.59999999998</v>
      </c>
      <c r="E103" s="40">
        <f t="shared" si="24"/>
        <v>46568628.110000007</v>
      </c>
      <c r="F103" s="4">
        <f t="shared" si="23"/>
        <v>50548692.860000007</v>
      </c>
    </row>
    <row r="104" spans="2:6" ht="15" customHeight="1">
      <c r="B104" s="1" t="s">
        <v>4</v>
      </c>
      <c r="C104" s="40">
        <f t="shared" si="24"/>
        <v>160947219.31</v>
      </c>
      <c r="D104" s="40">
        <f t="shared" si="24"/>
        <v>39220217.390000001</v>
      </c>
      <c r="E104" s="40">
        <f t="shared" si="24"/>
        <v>1516019.54</v>
      </c>
      <c r="F104" s="4">
        <f t="shared" si="23"/>
        <v>201683456.23999998</v>
      </c>
    </row>
    <row r="105" spans="2:6" ht="16.5" thickBot="1">
      <c r="B105" s="1" t="s">
        <v>48</v>
      </c>
      <c r="C105" s="40">
        <f t="shared" si="24"/>
        <v>10155707.41</v>
      </c>
      <c r="D105" s="40">
        <f t="shared" si="24"/>
        <v>127317.64</v>
      </c>
      <c r="E105" s="40">
        <f t="shared" si="24"/>
        <v>8230603.2899999991</v>
      </c>
      <c r="F105" s="4">
        <f t="shared" si="23"/>
        <v>18513628.34</v>
      </c>
    </row>
    <row r="106" spans="2:6" ht="16.5" thickBot="1">
      <c r="B106" s="5" t="s">
        <v>8</v>
      </c>
      <c r="C106" s="6">
        <f>SUM(C100:C105)</f>
        <v>1312077146.3900003</v>
      </c>
      <c r="D106" s="6">
        <f t="shared" ref="D106:F106" si="25">SUM(D100:D105)</f>
        <v>1408908155.3000002</v>
      </c>
      <c r="E106" s="6">
        <f t="shared" si="25"/>
        <v>2100835232.4199998</v>
      </c>
      <c r="F106" s="6">
        <f t="shared" si="25"/>
        <v>4821820534.1099997</v>
      </c>
    </row>
    <row r="107" spans="2:6">
      <c r="B107" s="2"/>
      <c r="C107" s="2"/>
      <c r="D107" s="2"/>
      <c r="E107" s="2"/>
      <c r="F107" s="7"/>
    </row>
    <row r="108" spans="2:6">
      <c r="B108" s="64" t="s">
        <v>18</v>
      </c>
      <c r="C108" s="64"/>
      <c r="D108" s="64"/>
      <c r="E108" s="64"/>
      <c r="F108" s="64"/>
    </row>
    <row r="109" spans="2:6" ht="15" customHeight="1">
      <c r="B109" s="13" t="s">
        <v>39</v>
      </c>
      <c r="C109" s="3" t="s">
        <v>5</v>
      </c>
      <c r="D109" s="3" t="s">
        <v>6</v>
      </c>
      <c r="E109" s="3" t="s">
        <v>7</v>
      </c>
      <c r="F109" s="3" t="s">
        <v>10</v>
      </c>
    </row>
    <row r="110" spans="2:6" ht="15" customHeight="1">
      <c r="B110" s="1" t="s">
        <v>0</v>
      </c>
      <c r="C110" s="40">
        <f>SUM(C48,C79)</f>
        <v>514650009.06000006</v>
      </c>
      <c r="D110" s="40">
        <f t="shared" ref="D110:E110" si="26">SUM(D48,D79)</f>
        <v>28824038.43</v>
      </c>
      <c r="E110" s="40">
        <f t="shared" si="26"/>
        <v>7554127.8899999997</v>
      </c>
      <c r="F110" s="4">
        <f t="shared" ref="F110:F115" si="27">SUM(C110:E110)</f>
        <v>551028175.38</v>
      </c>
    </row>
    <row r="111" spans="2:6" ht="15" customHeight="1">
      <c r="B111" s="1" t="s">
        <v>1</v>
      </c>
      <c r="C111" s="40">
        <f t="shared" ref="C111:E115" si="28">SUM(C49,C80)</f>
        <v>1858675351.7799997</v>
      </c>
      <c r="D111" s="40">
        <f t="shared" si="28"/>
        <v>538820229.31000006</v>
      </c>
      <c r="E111" s="40">
        <f t="shared" si="28"/>
        <v>340233159.78999996</v>
      </c>
      <c r="F111" s="4">
        <f t="shared" si="27"/>
        <v>2737728740.8799996</v>
      </c>
    </row>
    <row r="112" spans="2:6" ht="15" customHeight="1">
      <c r="B112" s="1" t="s">
        <v>2</v>
      </c>
      <c r="C112" s="40">
        <f t="shared" si="28"/>
        <v>17538445.539999999</v>
      </c>
      <c r="D112" s="40">
        <f t="shared" si="28"/>
        <v>12343091.719999999</v>
      </c>
      <c r="E112" s="40">
        <f t="shared" si="28"/>
        <v>2087801.3800000001</v>
      </c>
      <c r="F112" s="4">
        <f t="shared" si="27"/>
        <v>31969338.639999997</v>
      </c>
    </row>
    <row r="113" spans="2:6" ht="15" customHeight="1">
      <c r="B113" s="1" t="s">
        <v>3</v>
      </c>
      <c r="C113" s="40">
        <f t="shared" si="28"/>
        <v>4760660.6399999997</v>
      </c>
      <c r="D113" s="40">
        <f t="shared" si="28"/>
        <v>2228407.37</v>
      </c>
      <c r="E113" s="40">
        <f t="shared" si="28"/>
        <v>6658350.6200000001</v>
      </c>
      <c r="F113" s="4">
        <f t="shared" si="27"/>
        <v>13647418.629999999</v>
      </c>
    </row>
    <row r="114" spans="2:6" ht="15" customHeight="1">
      <c r="B114" s="1" t="s">
        <v>4</v>
      </c>
      <c r="C114" s="40">
        <f t="shared" si="28"/>
        <v>31970574.18</v>
      </c>
      <c r="D114" s="40">
        <f t="shared" si="28"/>
        <v>37048616.329999998</v>
      </c>
      <c r="E114" s="40">
        <f t="shared" si="28"/>
        <v>724390</v>
      </c>
      <c r="F114" s="4">
        <f t="shared" si="27"/>
        <v>69743580.50999999</v>
      </c>
    </row>
    <row r="115" spans="2:6" ht="16.5" thickBot="1">
      <c r="B115" s="1" t="s">
        <v>48</v>
      </c>
      <c r="C115" s="40">
        <f t="shared" si="28"/>
        <v>0</v>
      </c>
      <c r="D115" s="40">
        <f t="shared" si="28"/>
        <v>507561.02</v>
      </c>
      <c r="E115" s="40">
        <f t="shared" si="28"/>
        <v>16650670.200000001</v>
      </c>
      <c r="F115" s="4">
        <f t="shared" si="27"/>
        <v>17158231.220000003</v>
      </c>
    </row>
    <row r="116" spans="2:6" ht="16.5" thickBot="1">
      <c r="B116" s="5" t="s">
        <v>8</v>
      </c>
      <c r="C116" s="6">
        <f>SUM(C110:C115)</f>
        <v>2427595041.1999993</v>
      </c>
      <c r="D116" s="6">
        <f t="shared" ref="D116:F116" si="29">SUM(D110:D115)</f>
        <v>619771944.18000007</v>
      </c>
      <c r="E116" s="6">
        <f t="shared" si="29"/>
        <v>373908499.87999994</v>
      </c>
      <c r="F116" s="6">
        <f t="shared" si="29"/>
        <v>3421275485.2599998</v>
      </c>
    </row>
    <row r="117" spans="2:6">
      <c r="B117" s="2"/>
      <c r="C117" s="2"/>
      <c r="D117" s="2"/>
      <c r="E117" s="2"/>
      <c r="F117" s="7" t="s">
        <v>9</v>
      </c>
    </row>
    <row r="118" spans="2:6">
      <c r="B118" s="72" t="s">
        <v>69</v>
      </c>
      <c r="C118" s="72"/>
      <c r="D118" s="72"/>
      <c r="E118" s="72"/>
      <c r="F118" s="72"/>
    </row>
    <row r="119" spans="2:6" ht="15" customHeight="1">
      <c r="B119" s="13" t="s">
        <v>39</v>
      </c>
      <c r="C119" s="3" t="s">
        <v>5</v>
      </c>
      <c r="D119" s="3" t="s">
        <v>6</v>
      </c>
      <c r="E119" s="3" t="s">
        <v>7</v>
      </c>
      <c r="F119" s="3" t="s">
        <v>10</v>
      </c>
    </row>
    <row r="120" spans="2:6" ht="15" customHeight="1">
      <c r="B120" s="1" t="s">
        <v>0</v>
      </c>
      <c r="C120" s="40">
        <f>SUM(C100,C110)</f>
        <v>1365247315.7000003</v>
      </c>
      <c r="D120" s="40">
        <f t="shared" ref="D120:E120" si="30">SUM(D100,D110)</f>
        <v>653003471.40999997</v>
      </c>
      <c r="E120" s="40">
        <f t="shared" si="30"/>
        <v>765975626.29999983</v>
      </c>
      <c r="F120" s="4">
        <f t="shared" ref="F120:F125" si="31">SUM(C120:E120)</f>
        <v>2784226413.4099998</v>
      </c>
    </row>
    <row r="121" spans="2:6" ht="15" customHeight="1">
      <c r="B121" s="1" t="s">
        <v>1</v>
      </c>
      <c r="C121" s="40">
        <f t="shared" ref="C121:E125" si="32">SUM(C101,C111)</f>
        <v>2136821192.5199997</v>
      </c>
      <c r="D121" s="40">
        <f t="shared" si="32"/>
        <v>1253349790.6000001</v>
      </c>
      <c r="E121" s="40">
        <f t="shared" si="32"/>
        <v>1520929912.6900001</v>
      </c>
      <c r="F121" s="4">
        <f t="shared" si="31"/>
        <v>4911100895.8099995</v>
      </c>
    </row>
    <row r="122" spans="2:6" ht="15" customHeight="1">
      <c r="B122" s="1" t="s">
        <v>2</v>
      </c>
      <c r="C122" s="40">
        <f t="shared" si="32"/>
        <v>26041129.68</v>
      </c>
      <c r="D122" s="40">
        <f t="shared" si="32"/>
        <v>42943041.119999997</v>
      </c>
      <c r="E122" s="40">
        <f t="shared" si="32"/>
        <v>107489531.54999998</v>
      </c>
      <c r="F122" s="4">
        <f t="shared" si="31"/>
        <v>176473702.34999996</v>
      </c>
    </row>
    <row r="123" spans="2:6" ht="15" customHeight="1">
      <c r="B123" s="1" t="s">
        <v>3</v>
      </c>
      <c r="C123" s="40">
        <f t="shared" si="32"/>
        <v>8489048.7899999991</v>
      </c>
      <c r="D123" s="40">
        <f t="shared" si="32"/>
        <v>2480083.9700000002</v>
      </c>
      <c r="E123" s="40">
        <f t="shared" si="32"/>
        <v>53226978.730000004</v>
      </c>
      <c r="F123" s="4">
        <f t="shared" si="31"/>
        <v>64196111.490000002</v>
      </c>
    </row>
    <row r="124" spans="2:6" ht="15" customHeight="1">
      <c r="B124" s="1" t="s">
        <v>4</v>
      </c>
      <c r="C124" s="40">
        <f t="shared" si="32"/>
        <v>192917793.49000001</v>
      </c>
      <c r="D124" s="40">
        <f t="shared" si="32"/>
        <v>76268833.719999999</v>
      </c>
      <c r="E124" s="40">
        <f t="shared" si="32"/>
        <v>2240409.54</v>
      </c>
      <c r="F124" s="4">
        <f t="shared" si="31"/>
        <v>271427036.75000006</v>
      </c>
    </row>
    <row r="125" spans="2:6" ht="16.5" thickBot="1">
      <c r="B125" s="1" t="s">
        <v>48</v>
      </c>
      <c r="C125" s="40">
        <f t="shared" si="32"/>
        <v>10155707.41</v>
      </c>
      <c r="D125" s="40">
        <f t="shared" si="32"/>
        <v>634878.66</v>
      </c>
      <c r="E125" s="40">
        <f t="shared" si="32"/>
        <v>24881273.490000002</v>
      </c>
      <c r="F125" s="4">
        <f t="shared" si="31"/>
        <v>35671859.560000002</v>
      </c>
    </row>
    <row r="126" spans="2:6" ht="16.5" thickBot="1">
      <c r="B126" s="5" t="s">
        <v>8</v>
      </c>
      <c r="C126" s="6">
        <f>SUM(C120:C125)</f>
        <v>3739672187.5900002</v>
      </c>
      <c r="D126" s="6">
        <f t="shared" ref="D126:F126" si="33">SUM(D120:D125)</f>
        <v>2028680099.4800003</v>
      </c>
      <c r="E126" s="6">
        <f t="shared" si="33"/>
        <v>2474743732.2999997</v>
      </c>
      <c r="F126" s="6">
        <f t="shared" si="33"/>
        <v>8243096019.3699999</v>
      </c>
    </row>
    <row r="128" spans="2:6">
      <c r="C128" s="20" t="s">
        <v>9</v>
      </c>
      <c r="D128" s="20" t="s">
        <v>9</v>
      </c>
      <c r="E128" s="20" t="s">
        <v>9</v>
      </c>
    </row>
  </sheetData>
  <mergeCells count="14">
    <mergeCell ref="B1:F2"/>
    <mergeCell ref="B4:F4"/>
    <mergeCell ref="B25:F25"/>
    <mergeCell ref="B35:F35"/>
    <mergeCell ref="B36:F36"/>
    <mergeCell ref="B5:F5"/>
    <mergeCell ref="B15:F15"/>
    <mergeCell ref="B3:F3"/>
    <mergeCell ref="B87:F87"/>
    <mergeCell ref="B118:F118"/>
    <mergeCell ref="B97:F97"/>
    <mergeCell ref="B98:F98"/>
    <mergeCell ref="B56:F56"/>
    <mergeCell ref="B67:F67"/>
  </mergeCells>
  <pageMargins left="0.70866141732283472" right="0.70866141732283472" top="1.3385826771653544" bottom="1.3385826771653544" header="0.31496062992125984" footer="0.31496062992125984"/>
  <pageSetup paperSize="8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J132"/>
  <sheetViews>
    <sheetView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7" width="19.7109375" style="2" customWidth="1"/>
    <col min="8" max="8" width="21.42578125" style="2" customWidth="1"/>
    <col min="9" max="9" width="15.42578125" style="2" customWidth="1"/>
    <col min="10" max="10" width="16.7109375" style="2" customWidth="1"/>
    <col min="11" max="16384" width="8.85546875" style="2"/>
  </cols>
  <sheetData>
    <row r="2" spans="2:6">
      <c r="B2" s="75" t="s">
        <v>60</v>
      </c>
      <c r="C2" s="75"/>
      <c r="D2" s="75"/>
      <c r="E2" s="75"/>
      <c r="F2" s="75"/>
    </row>
    <row r="3" spans="2:6">
      <c r="B3" s="75"/>
      <c r="C3" s="75"/>
      <c r="D3" s="75"/>
      <c r="E3" s="75"/>
      <c r="F3" s="75"/>
    </row>
    <row r="4" spans="2:6">
      <c r="B4" s="76" t="s">
        <v>59</v>
      </c>
      <c r="C4" s="77"/>
      <c r="D4" s="77"/>
      <c r="E4" s="77"/>
      <c r="F4" s="77"/>
    </row>
    <row r="5" spans="2:6">
      <c r="B5" s="76"/>
      <c r="C5" s="77"/>
      <c r="D5" s="77"/>
      <c r="E5" s="77"/>
      <c r="F5" s="77"/>
    </row>
    <row r="6" spans="2:6">
      <c r="B6" s="74" t="s">
        <v>26</v>
      </c>
      <c r="C6" s="80"/>
      <c r="D6" s="80"/>
      <c r="E6" s="80"/>
      <c r="F6" s="80"/>
    </row>
    <row r="7" spans="2:6" ht="33.75" customHeight="1">
      <c r="B7" s="13" t="s">
        <v>19</v>
      </c>
      <c r="C7" s="3" t="s">
        <v>5</v>
      </c>
      <c r="D7" s="3" t="s">
        <v>6</v>
      </c>
      <c r="E7" s="3" t="s">
        <v>7</v>
      </c>
      <c r="F7" s="3" t="s">
        <v>10</v>
      </c>
    </row>
    <row r="8" spans="2:6" ht="15" customHeight="1">
      <c r="B8" s="1" t="s">
        <v>0</v>
      </c>
      <c r="C8" s="40">
        <f>+'[1]Mod_1Miss_10 spese in conto cap'!$B$15</f>
        <v>147275243.74000001</v>
      </c>
      <c r="D8" s="40">
        <f>+'[1]Mod_1Miss_10 spese in conto cap'!$B$20</f>
        <v>153543530.00999999</v>
      </c>
      <c r="E8" s="40">
        <f>+'[1]Mod_1Miss_10 spese in conto cap'!$B$29</f>
        <v>4677154.47</v>
      </c>
      <c r="F8" s="4">
        <f t="shared" ref="F8:F13" si="0">SUM(C8:E8)</f>
        <v>305495928.22000003</v>
      </c>
    </row>
    <row r="9" spans="2:6" ht="15" customHeight="1">
      <c r="B9" s="1" t="s">
        <v>1</v>
      </c>
      <c r="C9" s="40">
        <f>+'[1]Mod_1Miss_10 spese in conto cap'!$C$15</f>
        <v>142935393.19999999</v>
      </c>
      <c r="D9" s="40">
        <f>+'[1]Mod_1Miss_10 spese in conto cap'!$C$20</f>
        <v>68338165.179999992</v>
      </c>
      <c r="E9" s="40">
        <f>+'[1]Mod_1Miss_10 spese in conto cap'!$C$29</f>
        <v>81734336.090000004</v>
      </c>
      <c r="F9" s="4">
        <f t="shared" si="0"/>
        <v>293007894.47000003</v>
      </c>
    </row>
    <row r="10" spans="2:6" ht="15" customHeight="1">
      <c r="B10" s="1" t="s">
        <v>2</v>
      </c>
      <c r="C10" s="40">
        <f>+'[1]Mod_1Miss_10 spese in conto cap'!$D$15</f>
        <v>28452421.98</v>
      </c>
      <c r="D10" s="40">
        <f>+'[1]Mod_1Miss_10 spese in conto cap'!$D$20</f>
        <v>5337431.78</v>
      </c>
      <c r="E10" s="40">
        <f>+'[1]Mod_1Miss_10 spese in conto cap'!$D$29</f>
        <v>13367229.859999999</v>
      </c>
      <c r="F10" s="4">
        <f t="shared" si="0"/>
        <v>47157083.619999997</v>
      </c>
    </row>
    <row r="11" spans="2:6" ht="15" customHeight="1">
      <c r="B11" s="1" t="s">
        <v>3</v>
      </c>
      <c r="C11" s="40">
        <f>+'[1]Mod_1Miss_10 spese in conto cap'!$E$15</f>
        <v>12059187.080000002</v>
      </c>
      <c r="D11" s="40">
        <f>+'[1]Mod_1Miss_10 spese in conto cap'!$E$20</f>
        <v>11609037.910000002</v>
      </c>
      <c r="E11" s="40">
        <f>+'[1]Mod_1Miss_10 spese in conto cap'!$E$29</f>
        <v>17098470.210000001</v>
      </c>
      <c r="F11" s="4">
        <f t="shared" si="0"/>
        <v>40766695.200000003</v>
      </c>
    </row>
    <row r="12" spans="2:6" ht="15" customHeight="1">
      <c r="B12" s="1" t="s">
        <v>4</v>
      </c>
      <c r="C12" s="40">
        <f>+'[1]Mod_1Miss_10 spese in conto cap'!$F$15</f>
        <v>452967744.20999992</v>
      </c>
      <c r="D12" s="40">
        <f>+'[1]Mod_1Miss_10 spese in conto cap'!$F$20</f>
        <v>118751418.10999998</v>
      </c>
      <c r="E12" s="40">
        <f>+'[1]Mod_1Miss_10 spese in conto cap'!$F$29</f>
        <v>146069470.09</v>
      </c>
      <c r="F12" s="4">
        <f t="shared" si="0"/>
        <v>717788632.40999997</v>
      </c>
    </row>
    <row r="13" spans="2:6" ht="15" customHeight="1" thickBot="1">
      <c r="B13" s="1" t="s">
        <v>48</v>
      </c>
      <c r="C13" s="41">
        <f>+'[1]Mod_1Miss_10 spese in conto cap'!$G$15</f>
        <v>17593392.460000001</v>
      </c>
      <c r="D13" s="41">
        <f>+'[1]Mod_1Miss_10 spese in conto cap'!$G$20</f>
        <v>50280038.350000001</v>
      </c>
      <c r="E13" s="41">
        <f>+'[1]Mod_1Miss_10 spese in conto cap'!$G$29</f>
        <v>578494640.28999996</v>
      </c>
      <c r="F13" s="4">
        <f t="shared" si="0"/>
        <v>646368071.0999999</v>
      </c>
    </row>
    <row r="14" spans="2:6" ht="16.5" thickBot="1">
      <c r="B14" s="5" t="s">
        <v>8</v>
      </c>
      <c r="C14" s="6">
        <f>SUM(C8:C13)</f>
        <v>801283382.66999996</v>
      </c>
      <c r="D14" s="6">
        <f>SUM(D8:D13)</f>
        <v>407859621.34000003</v>
      </c>
      <c r="E14" s="6">
        <f>SUM(E8:E13)</f>
        <v>841441301.00999999</v>
      </c>
      <c r="F14" s="42">
        <f>SUM(F8:F13)</f>
        <v>2050584305.02</v>
      </c>
    </row>
    <row r="15" spans="2:6">
      <c r="C15" s="7" t="s">
        <v>9</v>
      </c>
      <c r="F15" s="7"/>
    </row>
    <row r="16" spans="2:6">
      <c r="B16" s="74" t="s">
        <v>29</v>
      </c>
      <c r="C16" s="80"/>
      <c r="D16" s="80"/>
      <c r="E16" s="80"/>
      <c r="F16" s="80"/>
    </row>
    <row r="17" spans="2:6" ht="32.25" customHeight="1">
      <c r="B17" s="13" t="s">
        <v>19</v>
      </c>
      <c r="C17" s="3" t="s">
        <v>5</v>
      </c>
      <c r="D17" s="3" t="s">
        <v>6</v>
      </c>
      <c r="E17" s="3" t="s">
        <v>7</v>
      </c>
      <c r="F17" s="3" t="s">
        <v>10</v>
      </c>
    </row>
    <row r="18" spans="2:6" ht="15" customHeight="1">
      <c r="B18" s="1" t="s">
        <v>0</v>
      </c>
      <c r="C18" s="40">
        <f>+'[1]Mod_1Miss_10 spese in conto cap'!$J$15</f>
        <v>185570273.59</v>
      </c>
      <c r="D18" s="40">
        <f>+'[1]Mod_1Miss_10 spese in conto cap'!$J$20</f>
        <v>17033906.149999999</v>
      </c>
      <c r="E18" s="40">
        <f>+'[1]Mod_1Miss_10 spese in conto cap'!$J$29</f>
        <v>18252601.850000001</v>
      </c>
      <c r="F18" s="4">
        <f>SUM(C18:E18)</f>
        <v>220856781.59</v>
      </c>
    </row>
    <row r="19" spans="2:6" ht="15" customHeight="1">
      <c r="B19" s="1" t="s">
        <v>1</v>
      </c>
      <c r="C19" s="40">
        <f>+'[1]Mod_1Miss_10 spese in conto cap'!$K$15</f>
        <v>9201588.0099999998</v>
      </c>
      <c r="D19" s="40">
        <f>+'[1]Mod_1Miss_10 spese in conto cap'!$K$20</f>
        <v>247868.33</v>
      </c>
      <c r="E19" s="40">
        <f>+'[1]Mod_1Miss_10 spese in conto cap'!$K$29</f>
        <v>10569020.119999999</v>
      </c>
      <c r="F19" s="4">
        <f t="shared" ref="F19:F23" si="1">SUM(C19:E19)</f>
        <v>20018476.460000001</v>
      </c>
    </row>
    <row r="20" spans="2:6" ht="15" customHeight="1">
      <c r="B20" s="1" t="s">
        <v>2</v>
      </c>
      <c r="C20" s="40">
        <f>+'[1]Mod_1Miss_10 spese in conto cap'!$L$15</f>
        <v>4941669.01</v>
      </c>
      <c r="D20" s="40">
        <f>+'[1]Mod_1Miss_10 spese in conto cap'!$L$20</f>
        <v>0</v>
      </c>
      <c r="E20" s="40">
        <f>+'[1]Mod_1Miss_10 spese in conto cap'!$L$29</f>
        <v>0</v>
      </c>
      <c r="F20" s="4">
        <f t="shared" si="1"/>
        <v>4941669.01</v>
      </c>
    </row>
    <row r="21" spans="2:6" ht="15" customHeight="1">
      <c r="B21" s="1" t="s">
        <v>3</v>
      </c>
      <c r="C21" s="40">
        <f>+'[1]Mod_1Miss_10 spese in conto cap'!$M$15</f>
        <v>0</v>
      </c>
      <c r="D21" s="40">
        <f>+'[1]Mod_1Miss_10 spese in conto cap'!$M$20</f>
        <v>253652.4</v>
      </c>
      <c r="E21" s="40">
        <f>+'[1]Mod_1Miss_10 spese in conto cap'!$M$29</f>
        <v>411700.41</v>
      </c>
      <c r="F21" s="4">
        <f t="shared" si="1"/>
        <v>665352.80999999994</v>
      </c>
    </row>
    <row r="22" spans="2:6" ht="15" customHeight="1">
      <c r="B22" s="1" t="s">
        <v>4</v>
      </c>
      <c r="C22" s="40">
        <f>+'[1]Mod_1Miss_10 spese in conto cap'!$N$15</f>
        <v>45062387.609999999</v>
      </c>
      <c r="D22" s="40">
        <f>+'[1]Mod_1Miss_10 spese in conto cap'!$N$20</f>
        <v>4668764.93</v>
      </c>
      <c r="E22" s="40">
        <f>+'[1]Mod_1Miss_10 spese in conto cap'!$N$29</f>
        <v>34601491.18</v>
      </c>
      <c r="F22" s="4">
        <f t="shared" si="1"/>
        <v>84332643.719999999</v>
      </c>
    </row>
    <row r="23" spans="2:6" ht="15" customHeight="1" thickBot="1">
      <c r="B23" s="1" t="s">
        <v>48</v>
      </c>
      <c r="C23" s="40">
        <f>+'[1]Mod_1Miss_10 spese in conto cap'!$O$15</f>
        <v>0</v>
      </c>
      <c r="D23" s="40">
        <f>+'[1]Mod_1Miss_10 spese in conto cap'!$O$20</f>
        <v>5664820.3799999999</v>
      </c>
      <c r="E23" s="40">
        <f>+'[1]Mod_1Miss_10 spese in conto cap'!$O$29</f>
        <v>453873897.26000005</v>
      </c>
      <c r="F23" s="4">
        <f t="shared" si="1"/>
        <v>459538717.64000005</v>
      </c>
    </row>
    <row r="24" spans="2:6" ht="16.5" thickBot="1">
      <c r="B24" s="5" t="s">
        <v>8</v>
      </c>
      <c r="C24" s="6">
        <f>SUM(C18:C23)</f>
        <v>244775918.21999997</v>
      </c>
      <c r="D24" s="6">
        <f>SUM(D18:D23)</f>
        <v>27869012.189999994</v>
      </c>
      <c r="E24" s="6">
        <f>SUM(E18:E23)</f>
        <v>517708710.82000005</v>
      </c>
      <c r="F24" s="6">
        <f>SUM(F18:F23)</f>
        <v>790353641.23000002</v>
      </c>
    </row>
    <row r="25" spans="2:6">
      <c r="C25" s="19"/>
      <c r="D25" s="19"/>
      <c r="E25" s="19"/>
      <c r="F25" s="28"/>
    </row>
    <row r="26" spans="2:6">
      <c r="B26" s="74" t="s">
        <v>47</v>
      </c>
      <c r="C26" s="74"/>
      <c r="D26" s="74"/>
      <c r="E26" s="74"/>
      <c r="F26" s="74"/>
    </row>
    <row r="27" spans="2:6" ht="36.75" customHeight="1">
      <c r="B27" s="13" t="s">
        <v>19</v>
      </c>
      <c r="C27" s="3" t="s">
        <v>5</v>
      </c>
      <c r="D27" s="3" t="s">
        <v>6</v>
      </c>
      <c r="E27" s="3" t="s">
        <v>7</v>
      </c>
      <c r="F27" s="3" t="s">
        <v>10</v>
      </c>
    </row>
    <row r="28" spans="2:6" ht="15" customHeight="1">
      <c r="B28" s="1" t="s">
        <v>0</v>
      </c>
      <c r="C28" s="40">
        <f>+'[1]Mod_1Miss_10 spese in conto cap'!$R$15</f>
        <v>332845517.33000004</v>
      </c>
      <c r="D28" s="40">
        <f>+'[1]Mod_1Miss_10 spese in conto cap'!$R$20</f>
        <v>170577436.16</v>
      </c>
      <c r="E28" s="40">
        <f>+'[1]Mod_1Miss_10 spese in conto cap'!$R$29</f>
        <v>22929756.32</v>
      </c>
      <c r="F28" s="4">
        <f>SUM(C28:E28)</f>
        <v>526352709.81</v>
      </c>
    </row>
    <row r="29" spans="2:6" ht="15" customHeight="1">
      <c r="B29" s="1" t="s">
        <v>1</v>
      </c>
      <c r="C29" s="40">
        <f>+'[1]Mod_1Miss_10 spese in conto cap'!$S$15</f>
        <v>152136981.21000001</v>
      </c>
      <c r="D29" s="40">
        <f>+'[1]Mod_1Miss_10 spese in conto cap'!$S$20</f>
        <v>68586033.50999999</v>
      </c>
      <c r="E29" s="40">
        <f>+'[1]Mod_1Miss_10 spese in conto cap'!$S$29</f>
        <v>92303356.209999993</v>
      </c>
      <c r="F29" s="4">
        <f t="shared" ref="F29:F33" si="2">SUM(C29:E29)</f>
        <v>313026370.93000001</v>
      </c>
    </row>
    <row r="30" spans="2:6" ht="15" customHeight="1">
      <c r="B30" s="1" t="s">
        <v>2</v>
      </c>
      <c r="C30" s="40">
        <f>+'[1]Mod_1Miss_10 spese in conto cap'!$T$15</f>
        <v>33394090.989999998</v>
      </c>
      <c r="D30" s="40">
        <f>+'[1]Mod_1Miss_10 spese in conto cap'!$T$20</f>
        <v>5337431.78</v>
      </c>
      <c r="E30" s="40">
        <f>+'[1]Mod_1Miss_10 spese in conto cap'!$T$29</f>
        <v>13367229.859999999</v>
      </c>
      <c r="F30" s="4">
        <f t="shared" si="2"/>
        <v>52098752.629999995</v>
      </c>
    </row>
    <row r="31" spans="2:6" ht="15" customHeight="1">
      <c r="B31" s="1" t="s">
        <v>3</v>
      </c>
      <c r="C31" s="40">
        <f>+'[1]Mod_1Miss_10 spese in conto cap'!$U$15</f>
        <v>12059187.080000002</v>
      </c>
      <c r="D31" s="40">
        <f>+'[1]Mod_1Miss_10 spese in conto cap'!$U$20</f>
        <v>11862690.310000002</v>
      </c>
      <c r="E31" s="40">
        <f>+'[1]Mod_1Miss_10 spese in conto cap'!$U$29</f>
        <v>17510170.619999997</v>
      </c>
      <c r="F31" s="4">
        <f t="shared" si="2"/>
        <v>41432048.010000005</v>
      </c>
    </row>
    <row r="32" spans="2:6" ht="15" customHeight="1">
      <c r="B32" s="1" t="s">
        <v>4</v>
      </c>
      <c r="C32" s="40">
        <f>+'[1]Mod_1Miss_10 spese in conto cap'!$V$15</f>
        <v>498030131.81999993</v>
      </c>
      <c r="D32" s="40">
        <f>+'[1]Mod_1Miss_10 spese in conto cap'!$V$20</f>
        <v>123420183.03999999</v>
      </c>
      <c r="E32" s="40">
        <f>+'[1]Mod_1Miss_10 spese in conto cap'!$V$29</f>
        <v>180670961.26999998</v>
      </c>
      <c r="F32" s="4">
        <f t="shared" si="2"/>
        <v>802121276.12999988</v>
      </c>
    </row>
    <row r="33" spans="2:6" ht="15" customHeight="1" thickBot="1">
      <c r="B33" s="1" t="s">
        <v>48</v>
      </c>
      <c r="C33" s="41">
        <f>+'[1]Mod_1Miss_10 spese in conto cap'!$W$15</f>
        <v>17593392.460000001</v>
      </c>
      <c r="D33" s="41">
        <f>+'[1]Mod_1Miss_10 spese in conto cap'!$W$20</f>
        <v>55944858.730000004</v>
      </c>
      <c r="E33" s="41">
        <f>+'[1]Mod_1Miss_10 spese in conto cap'!$W$29</f>
        <v>1032368537.5500001</v>
      </c>
      <c r="F33" s="4">
        <f t="shared" si="2"/>
        <v>1105906788.74</v>
      </c>
    </row>
    <row r="34" spans="2:6" ht="16.5" thickBot="1">
      <c r="B34" s="5" t="s">
        <v>8</v>
      </c>
      <c r="C34" s="6">
        <f>SUM(C28:C33)</f>
        <v>1046059300.8900001</v>
      </c>
      <c r="D34" s="6">
        <f>SUM(D28:D33)</f>
        <v>435728633.52999997</v>
      </c>
      <c r="E34" s="6">
        <f>SUM(E28:E33)</f>
        <v>1359150011.8299999</v>
      </c>
      <c r="F34" s="42">
        <f>SUM(F28:F33)</f>
        <v>2840937946.25</v>
      </c>
    </row>
    <row r="35" spans="2:6">
      <c r="B35" s="21"/>
      <c r="C35" s="21"/>
      <c r="D35" s="21"/>
      <c r="E35" s="21"/>
      <c r="F35" s="27" t="s">
        <v>9</v>
      </c>
    </row>
    <row r="36" spans="2:6">
      <c r="B36" s="79"/>
      <c r="C36" s="79"/>
      <c r="D36" s="79"/>
      <c r="E36" s="79"/>
      <c r="F36" s="79"/>
    </row>
    <row r="37" spans="2:6">
      <c r="B37" s="74" t="s">
        <v>27</v>
      </c>
      <c r="C37" s="80"/>
      <c r="D37" s="80"/>
      <c r="E37" s="80"/>
      <c r="F37" s="80"/>
    </row>
    <row r="38" spans="2:6" ht="38.25" customHeight="1">
      <c r="B38" s="13" t="s">
        <v>19</v>
      </c>
      <c r="C38" s="3" t="s">
        <v>5</v>
      </c>
      <c r="D38" s="3" t="s">
        <v>6</v>
      </c>
      <c r="E38" s="3" t="s">
        <v>7</v>
      </c>
      <c r="F38" s="3" t="s">
        <v>10</v>
      </c>
    </row>
    <row r="39" spans="2:6" ht="15" customHeight="1">
      <c r="B39" s="1" t="s">
        <v>0</v>
      </c>
      <c r="C39" s="40">
        <f>+'[1]Mod_1Miss_10 spese in conto cap'!$Z$15</f>
        <v>59335393.439999998</v>
      </c>
      <c r="D39" s="40">
        <f>+'[1]Mod_1Miss_10 spese in conto cap'!$Z$20</f>
        <v>45551320.589999996</v>
      </c>
      <c r="E39" s="40">
        <f>+'[1]Mod_1Miss_10 spese in conto cap'!$Z$29</f>
        <v>982540.17999999993</v>
      </c>
      <c r="F39" s="4">
        <f>SUM(C39:E39)</f>
        <v>105869254.21000001</v>
      </c>
    </row>
    <row r="40" spans="2:6" ht="15" customHeight="1">
      <c r="B40" s="1" t="s">
        <v>1</v>
      </c>
      <c r="C40" s="40">
        <f>+'[1]Mod_1Miss_10 spese in conto cap'!$AA$15</f>
        <v>94926090.519999996</v>
      </c>
      <c r="D40" s="40">
        <f>+'[1]Mod_1Miss_10 spese in conto cap'!$AA$20</f>
        <v>45626003.300000004</v>
      </c>
      <c r="E40" s="40">
        <f>+'[1]Mod_1Miss_10 spese in conto cap'!$AA$29</f>
        <v>37068172.840000004</v>
      </c>
      <c r="F40" s="4">
        <f t="shared" ref="F40:F44" si="3">SUM(C40:E40)</f>
        <v>177620266.66</v>
      </c>
    </row>
    <row r="41" spans="2:6" ht="15" customHeight="1">
      <c r="B41" s="1" t="s">
        <v>2</v>
      </c>
      <c r="C41" s="40">
        <f>+'[1]Mod_1Miss_10 spese in conto cap'!$AB$15</f>
        <v>17648230.800000001</v>
      </c>
      <c r="D41" s="40">
        <f>+'[1]Mod_1Miss_10 spese in conto cap'!$AB$20</f>
        <v>2352758.4900000002</v>
      </c>
      <c r="E41" s="40">
        <f>+'[1]Mod_1Miss_10 spese in conto cap'!$AB$29</f>
        <v>12663103.790000001</v>
      </c>
      <c r="F41" s="4">
        <f t="shared" si="3"/>
        <v>32664093.079999998</v>
      </c>
    </row>
    <row r="42" spans="2:6" ht="15" customHeight="1">
      <c r="B42" s="1" t="s">
        <v>3</v>
      </c>
      <c r="C42" s="40">
        <f>+'[1]Mod_1Miss_10 spese in conto cap'!$AC$15</f>
        <v>10386924.700000001</v>
      </c>
      <c r="D42" s="40">
        <f>+'[1]Mod_1Miss_10 spese in conto cap'!$AC$20</f>
        <v>1952799.8</v>
      </c>
      <c r="E42" s="40">
        <f>+'[1]Mod_1Miss_10 spese in conto cap'!$AC$29</f>
        <v>12606549.789999999</v>
      </c>
      <c r="F42" s="4">
        <f t="shared" si="3"/>
        <v>24946274.289999999</v>
      </c>
    </row>
    <row r="43" spans="2:6" ht="15" customHeight="1">
      <c r="B43" s="1" t="s">
        <v>4</v>
      </c>
      <c r="C43" s="40">
        <f>+'[1]Mod_1Miss_10 spese in conto cap'!$AD$15</f>
        <v>342533872.46999997</v>
      </c>
      <c r="D43" s="40">
        <f>+'[1]Mod_1Miss_10 spese in conto cap'!$AD$20</f>
        <v>74837628.660000011</v>
      </c>
      <c r="E43" s="40">
        <f>+'[1]Mod_1Miss_10 spese in conto cap'!$AD$29</f>
        <v>96055370.429999992</v>
      </c>
      <c r="F43" s="4">
        <f t="shared" si="3"/>
        <v>513426871.56</v>
      </c>
    </row>
    <row r="44" spans="2:6" ht="15" customHeight="1" thickBot="1">
      <c r="B44" s="1" t="s">
        <v>48</v>
      </c>
      <c r="C44" s="41">
        <f>+'[1]Mod_1Miss_10 spese in conto cap'!$AE$15</f>
        <v>9318142.1899999995</v>
      </c>
      <c r="D44" s="41">
        <f>+'[1]Mod_1Miss_10 spese in conto cap'!$AE$20</f>
        <v>36401202.649999999</v>
      </c>
      <c r="E44" s="41">
        <f>+'[1]Mod_1Miss_10 spese in conto cap'!$AE$29</f>
        <v>287997190.18000001</v>
      </c>
      <c r="F44" s="4">
        <f t="shared" si="3"/>
        <v>333716535.01999998</v>
      </c>
    </row>
    <row r="45" spans="2:6" ht="16.5" thickBot="1">
      <c r="B45" s="5" t="s">
        <v>8</v>
      </c>
      <c r="C45" s="6">
        <f>SUM(C39:C44)</f>
        <v>534148654.11999995</v>
      </c>
      <c r="D45" s="6">
        <f t="shared" ref="D45:F45" si="4">SUM(D39:D44)</f>
        <v>206721713.49000001</v>
      </c>
      <c r="E45" s="6">
        <f t="shared" si="4"/>
        <v>447372927.21000004</v>
      </c>
      <c r="F45" s="6">
        <f t="shared" si="4"/>
        <v>1188243294.8199999</v>
      </c>
    </row>
    <row r="46" spans="2:6">
      <c r="F46" s="7" t="s">
        <v>9</v>
      </c>
    </row>
    <row r="47" spans="2:6" ht="30" customHeight="1">
      <c r="B47" s="78" t="s">
        <v>28</v>
      </c>
      <c r="C47" s="78"/>
      <c r="D47" s="78"/>
      <c r="E47" s="78"/>
      <c r="F47" s="78"/>
    </row>
    <row r="48" spans="2:6" ht="36.75" customHeight="1">
      <c r="B48" s="13" t="s">
        <v>19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10" ht="15" customHeight="1">
      <c r="B49" s="1" t="s">
        <v>0</v>
      </c>
      <c r="C49" s="40">
        <f>+'[1]Mod_1Miss_10 spese in conto cap'!$AH$15</f>
        <v>183570273.59</v>
      </c>
      <c r="D49" s="40">
        <f>+'[1]Mod_1Miss_10 spese in conto cap'!$AH$20</f>
        <v>10701715.800000001</v>
      </c>
      <c r="E49" s="40">
        <f>+'[1]Mod_1Miss_10 spese in conto cap'!$AH$29</f>
        <v>13216586.27</v>
      </c>
      <c r="F49" s="4">
        <f>SUM(C49:E49)</f>
        <v>207488575.66000003</v>
      </c>
      <c r="H49" s="7"/>
      <c r="I49" s="7"/>
      <c r="J49" s="7"/>
    </row>
    <row r="50" spans="2:10" ht="15" customHeight="1">
      <c r="B50" s="1" t="s">
        <v>1</v>
      </c>
      <c r="C50" s="40">
        <f>+'[1]Mod_1Miss_10 spese in conto cap'!$AI$15</f>
        <v>8918104.5600000005</v>
      </c>
      <c r="D50" s="40">
        <f>+'[1]Mod_1Miss_10 spese in conto cap'!$AI$20</f>
        <v>247868.33</v>
      </c>
      <c r="E50" s="40">
        <f>+'[1]Mod_1Miss_10 spese in conto cap'!$AI$29</f>
        <v>11860599.01</v>
      </c>
      <c r="F50" s="4">
        <f t="shared" ref="F50:F54" si="5">SUM(C50:E50)</f>
        <v>21026571.899999999</v>
      </c>
      <c r="H50" s="7"/>
      <c r="I50" s="7"/>
      <c r="J50" s="7"/>
    </row>
    <row r="51" spans="2:10" ht="15" customHeight="1">
      <c r="B51" s="1" t="s">
        <v>2</v>
      </c>
      <c r="C51" s="40">
        <f>+'[1]Mod_1Miss_10 spese in conto cap'!$AJ$15</f>
        <v>13812010.809999999</v>
      </c>
      <c r="D51" s="40">
        <f>+'[1]Mod_1Miss_10 spese in conto cap'!$AJ$20</f>
        <v>0</v>
      </c>
      <c r="E51" s="40">
        <f>+'[1]Mod_1Miss_10 spese in conto cap'!$AJ$29</f>
        <v>0</v>
      </c>
      <c r="F51" s="4">
        <f t="shared" si="5"/>
        <v>13812010.809999999</v>
      </c>
      <c r="H51" s="7"/>
      <c r="I51" s="7"/>
      <c r="J51" s="7"/>
    </row>
    <row r="52" spans="2:10" ht="15" customHeight="1">
      <c r="B52" s="1" t="s">
        <v>3</v>
      </c>
      <c r="C52" s="40">
        <f>+'[1]Mod_1Miss_10 spese in conto cap'!$AK$15</f>
        <v>0</v>
      </c>
      <c r="D52" s="40">
        <f>+'[1]Mod_1Miss_10 spese in conto cap'!$AK$20</f>
        <v>214069.44</v>
      </c>
      <c r="E52" s="40">
        <f>+'[1]Mod_1Miss_10 spese in conto cap'!$AK$29</f>
        <v>684540.81</v>
      </c>
      <c r="F52" s="4">
        <f t="shared" si="5"/>
        <v>898610.25</v>
      </c>
      <c r="H52" s="7"/>
      <c r="I52" s="7"/>
      <c r="J52" s="7"/>
    </row>
    <row r="53" spans="2:10" ht="15" customHeight="1">
      <c r="B53" s="1" t="s">
        <v>4</v>
      </c>
      <c r="C53" s="40">
        <f>+'[1]Mod_1Miss_10 spese in conto cap'!$AL$15</f>
        <v>30209844.75</v>
      </c>
      <c r="D53" s="40">
        <f>+'[1]Mod_1Miss_10 spese in conto cap'!$AL$20</f>
        <v>2762540.46</v>
      </c>
      <c r="E53" s="40">
        <f>+'[1]Mod_1Miss_10 spese in conto cap'!$AL$29</f>
        <v>15327037.92</v>
      </c>
      <c r="F53" s="4">
        <f t="shared" si="5"/>
        <v>48299423.130000003</v>
      </c>
      <c r="H53" s="7"/>
      <c r="I53" s="7"/>
      <c r="J53" s="7"/>
    </row>
    <row r="54" spans="2:10" ht="15" customHeight="1" thickBot="1">
      <c r="B54" s="1" t="s">
        <v>48</v>
      </c>
      <c r="C54" s="41">
        <f>+'[1]Mod_1Miss_10 spese in conto cap'!$AM$15</f>
        <v>0</v>
      </c>
      <c r="D54" s="41">
        <f>+'[1]Mod_1Miss_10 spese in conto cap'!$AM$20</f>
        <v>351978.23999999999</v>
      </c>
      <c r="E54" s="41">
        <f>+'[1]Mod_1Miss_10 spese in conto cap'!$AM$29</f>
        <v>74817379.629999995</v>
      </c>
      <c r="F54" s="4">
        <f t="shared" si="5"/>
        <v>75169357.86999999</v>
      </c>
      <c r="H54" s="7"/>
      <c r="I54" s="7"/>
      <c r="J54" s="7"/>
    </row>
    <row r="55" spans="2:10" ht="16.5" thickBot="1">
      <c r="B55" s="5" t="s">
        <v>8</v>
      </c>
      <c r="C55" s="6">
        <f>SUM(C49:C54)</f>
        <v>236510233.71000001</v>
      </c>
      <c r="D55" s="6">
        <f t="shared" ref="D55:F55" si="6">SUM(D49:D54)</f>
        <v>14278172.270000001</v>
      </c>
      <c r="E55" s="6">
        <f t="shared" ref="E55" si="7">SUM(E49:E54)</f>
        <v>115906143.63999999</v>
      </c>
      <c r="F55" s="6">
        <f t="shared" si="6"/>
        <v>366694549.62000006</v>
      </c>
      <c r="H55" s="7"/>
      <c r="I55" s="7"/>
      <c r="J55" s="7"/>
    </row>
    <row r="56" spans="2:10">
      <c r="F56" s="7"/>
    </row>
    <row r="57" spans="2:10">
      <c r="B57" s="74" t="s">
        <v>70</v>
      </c>
      <c r="C57" s="80"/>
      <c r="D57" s="80"/>
      <c r="E57" s="80"/>
      <c r="F57" s="80"/>
    </row>
    <row r="58" spans="2:10" ht="36" customHeight="1">
      <c r="B58" s="13" t="s">
        <v>19</v>
      </c>
      <c r="C58" s="3" t="s">
        <v>5</v>
      </c>
      <c r="D58" s="3" t="s">
        <v>6</v>
      </c>
      <c r="E58" s="3" t="s">
        <v>7</v>
      </c>
      <c r="F58" s="3" t="s">
        <v>10</v>
      </c>
    </row>
    <row r="59" spans="2:10" ht="15" customHeight="1">
      <c r="B59" s="1" t="s">
        <v>0</v>
      </c>
      <c r="C59" s="40">
        <f>+'[1]Mod_1Miss_10 spese in conto cap'!$AP$15</f>
        <v>242905667.03</v>
      </c>
      <c r="D59" s="40">
        <f>+'[1]Mod_1Miss_10 spese in conto cap'!$AP$20</f>
        <v>56253036.390000001</v>
      </c>
      <c r="E59" s="40">
        <f t="shared" ref="E59:E64" si="8">SUM(E39,E49)</f>
        <v>14199126.449999999</v>
      </c>
      <c r="F59" s="4">
        <f>SUM(C59:E59)</f>
        <v>313357829.87</v>
      </c>
      <c r="H59" s="7"/>
    </row>
    <row r="60" spans="2:10" ht="15" customHeight="1">
      <c r="B60" s="1" t="s">
        <v>1</v>
      </c>
      <c r="C60" s="40">
        <f>+'[1]Mod_1Miss_10 spese in conto cap'!$AQ$15</f>
        <v>103844195.08</v>
      </c>
      <c r="D60" s="40">
        <f>+'[1]Mod_1Miss_10 spese in conto cap'!$AQ$20</f>
        <v>45873871.630000003</v>
      </c>
      <c r="E60" s="40">
        <f t="shared" si="8"/>
        <v>48928771.850000001</v>
      </c>
      <c r="F60" s="4">
        <f t="shared" ref="F60:F64" si="9">SUM(C60:E60)</f>
        <v>198646838.56</v>
      </c>
      <c r="H60" s="7"/>
    </row>
    <row r="61" spans="2:10" ht="15" customHeight="1">
      <c r="B61" s="1" t="s">
        <v>2</v>
      </c>
      <c r="C61" s="40">
        <f>+'[1]Mod_1Miss_10 spese in conto cap'!$AR$15</f>
        <v>31460241.610000003</v>
      </c>
      <c r="D61" s="40">
        <f>+'[1]Mod_1Miss_10 spese in conto cap'!$AR$20</f>
        <v>2352758.4900000002</v>
      </c>
      <c r="E61" s="40">
        <f t="shared" si="8"/>
        <v>12663103.790000001</v>
      </c>
      <c r="F61" s="4">
        <f t="shared" si="9"/>
        <v>46476103.890000001</v>
      </c>
      <c r="H61" s="7"/>
    </row>
    <row r="62" spans="2:10" ht="15" customHeight="1">
      <c r="B62" s="1" t="s">
        <v>3</v>
      </c>
      <c r="C62" s="40">
        <f>+'[1]Mod_1Miss_10 spese in conto cap'!$AS$15</f>
        <v>10386924.700000001</v>
      </c>
      <c r="D62" s="40">
        <f>+'[1]Mod_1Miss_10 spese in conto cap'!$AS$20</f>
        <v>2166869.2400000002</v>
      </c>
      <c r="E62" s="40">
        <f t="shared" si="8"/>
        <v>13291090.6</v>
      </c>
      <c r="F62" s="4">
        <f t="shared" si="9"/>
        <v>25844884.539999999</v>
      </c>
      <c r="H62" s="7"/>
    </row>
    <row r="63" spans="2:10" ht="15" customHeight="1">
      <c r="B63" s="1" t="s">
        <v>4</v>
      </c>
      <c r="C63" s="40">
        <f>+'[1]Mod_1Miss_10 spese in conto cap'!$AT$15</f>
        <v>372743717.21999997</v>
      </c>
      <c r="D63" s="40">
        <f>+'[1]Mod_1Miss_10 spese in conto cap'!$AT$20</f>
        <v>77600169.120000005</v>
      </c>
      <c r="E63" s="40">
        <f t="shared" si="8"/>
        <v>111382408.34999999</v>
      </c>
      <c r="F63" s="4">
        <f t="shared" si="9"/>
        <v>561726294.68999994</v>
      </c>
      <c r="H63" s="7"/>
    </row>
    <row r="64" spans="2:10" ht="15" customHeight="1" thickBot="1">
      <c r="B64" s="1" t="s">
        <v>48</v>
      </c>
      <c r="C64" s="41">
        <f>+'[1]Mod_1Miss_10 spese in conto cap'!$AU$15</f>
        <v>9318142.1899999995</v>
      </c>
      <c r="D64" s="41">
        <f>+'[1]Mod_1Miss_10 spese in conto cap'!$AU$20</f>
        <v>36753180.890000001</v>
      </c>
      <c r="E64" s="40">
        <f t="shared" si="8"/>
        <v>362814569.81</v>
      </c>
      <c r="F64" s="4">
        <f t="shared" si="9"/>
        <v>408885892.88999999</v>
      </c>
      <c r="H64" s="7"/>
    </row>
    <row r="65" spans="2:8" ht="16.5" thickBot="1">
      <c r="B65" s="5" t="s">
        <v>8</v>
      </c>
      <c r="C65" s="6">
        <f>SUM(C59:C64)</f>
        <v>770658887.83000004</v>
      </c>
      <c r="D65" s="6">
        <f t="shared" ref="D65:F65" si="10">SUM(D59:D64)</f>
        <v>220999885.75999999</v>
      </c>
      <c r="E65" s="6">
        <f t="shared" si="10"/>
        <v>563279070.85000002</v>
      </c>
      <c r="F65" s="6">
        <f t="shared" si="10"/>
        <v>1554937844.4400001</v>
      </c>
      <c r="H65" s="7"/>
    </row>
    <row r="66" spans="2:8" ht="7.5" customHeight="1">
      <c r="B66" s="21"/>
      <c r="C66" s="21"/>
      <c r="D66" s="21"/>
      <c r="E66" s="21"/>
    </row>
    <row r="67" spans="2:8">
      <c r="B67" s="79"/>
      <c r="C67" s="79"/>
      <c r="D67" s="79"/>
      <c r="E67" s="79"/>
      <c r="F67" s="79"/>
    </row>
    <row r="68" spans="2:8">
      <c r="B68" s="74" t="s">
        <v>20</v>
      </c>
      <c r="C68" s="74"/>
      <c r="D68" s="74"/>
      <c r="E68" s="74"/>
      <c r="F68" s="74"/>
    </row>
    <row r="69" spans="2:8" ht="36.75" customHeight="1">
      <c r="B69" s="13" t="s">
        <v>19</v>
      </c>
      <c r="C69" s="3" t="s">
        <v>5</v>
      </c>
      <c r="D69" s="3" t="s">
        <v>6</v>
      </c>
      <c r="E69" s="3" t="s">
        <v>7</v>
      </c>
      <c r="F69" s="3" t="s">
        <v>10</v>
      </c>
    </row>
    <row r="70" spans="2:8" ht="15" customHeight="1">
      <c r="B70" s="1" t="s">
        <v>0</v>
      </c>
      <c r="C70" s="40">
        <f>+'[1]Mod_1Miss_10 spese in conto cap'!$AX$15</f>
        <v>55148749.200000003</v>
      </c>
      <c r="D70" s="40">
        <f>+'[1]Mod_1Miss_10 spese in conto cap'!$AX$20</f>
        <v>13372852.609999999</v>
      </c>
      <c r="E70" s="40">
        <f>+'[1]Mod_1Miss_10 spese in conto cap'!$AX$29</f>
        <v>3481745.09</v>
      </c>
      <c r="F70" s="4">
        <f>SUM(C70:E70)</f>
        <v>72003346.900000006</v>
      </c>
    </row>
    <row r="71" spans="2:8" ht="15" customHeight="1">
      <c r="B71" s="1" t="s">
        <v>1</v>
      </c>
      <c r="C71" s="40">
        <f>+'[1]Mod_1Miss_10 spese in conto cap'!$AY$15</f>
        <v>72779795.410000011</v>
      </c>
      <c r="D71" s="40">
        <f>+'[1]Mod_1Miss_10 spese in conto cap'!$AY$20</f>
        <v>23398848.469999999</v>
      </c>
      <c r="E71" s="40">
        <f>+'[1]Mod_1Miss_10 spese in conto cap'!$AY$29</f>
        <v>14647397.66</v>
      </c>
      <c r="F71" s="4">
        <f t="shared" ref="F71:F75" si="11">SUM(C71:E71)</f>
        <v>110826041.54000001</v>
      </c>
    </row>
    <row r="72" spans="2:8" ht="15" customHeight="1">
      <c r="B72" s="1" t="s">
        <v>2</v>
      </c>
      <c r="C72" s="40">
        <f>+'[1]Mod_1Miss_10 spese in conto cap'!$AZ$15</f>
        <v>4270317.93</v>
      </c>
      <c r="D72" s="40">
        <f>+'[1]Mod_1Miss_10 spese in conto cap'!$AZ$20</f>
        <v>1900236.98</v>
      </c>
      <c r="E72" s="40">
        <f>+'[1]Mod_1Miss_10 spese in conto cap'!$AZ$29</f>
        <v>3407048.37</v>
      </c>
      <c r="F72" s="4">
        <f t="shared" si="11"/>
        <v>9577603.2800000012</v>
      </c>
    </row>
    <row r="73" spans="2:8" ht="15" customHeight="1">
      <c r="B73" s="1" t="s">
        <v>3</v>
      </c>
      <c r="C73" s="40">
        <f>+'[1]Mod_1Miss_10 spese in conto cap'!$BA$15</f>
        <v>378710.64</v>
      </c>
      <c r="D73" s="40">
        <f>+'[1]Mod_1Miss_10 spese in conto cap'!$BA$20</f>
        <v>228965.06</v>
      </c>
      <c r="E73" s="40">
        <f>+'[1]Mod_1Miss_10 spese in conto cap'!$BA$29</f>
        <v>1270666.4100000001</v>
      </c>
      <c r="F73" s="4">
        <f t="shared" si="11"/>
        <v>1878342.11</v>
      </c>
    </row>
    <row r="74" spans="2:8" ht="15" customHeight="1">
      <c r="B74" s="1" t="s">
        <v>4</v>
      </c>
      <c r="C74" s="40">
        <f>+'[1]Mod_1Miss_10 spese in conto cap'!$BB$15</f>
        <v>58421900.939999998</v>
      </c>
      <c r="D74" s="40">
        <f>+'[1]Mod_1Miss_10 spese in conto cap'!$BB$20</f>
        <v>13600167.32</v>
      </c>
      <c r="E74" s="40">
        <f>+'[1]Mod_1Miss_10 spese in conto cap'!$BB$29</f>
        <v>127072975.96000001</v>
      </c>
      <c r="F74" s="4">
        <f t="shared" si="11"/>
        <v>199095044.22</v>
      </c>
    </row>
    <row r="75" spans="2:8" ht="15" customHeight="1" thickBot="1">
      <c r="B75" s="1" t="s">
        <v>48</v>
      </c>
      <c r="C75" s="41">
        <f>+'[1]Mod_1Miss_10 spese in conto cap'!$BC$15</f>
        <v>413545.9</v>
      </c>
      <c r="D75" s="41">
        <f>+'[1]Mod_1Miss_10 spese in conto cap'!$BC$20</f>
        <v>2385851.41</v>
      </c>
      <c r="E75" s="41">
        <f>+'[1]Mod_1Miss_10 spese in conto cap'!$BC$29</f>
        <v>188823661.03</v>
      </c>
      <c r="F75" s="4">
        <f t="shared" si="11"/>
        <v>191623058.34</v>
      </c>
    </row>
    <row r="76" spans="2:8" ht="16.5" thickBot="1">
      <c r="B76" s="5" t="s">
        <v>8</v>
      </c>
      <c r="C76" s="6">
        <f>SUM(C70:C75)</f>
        <v>191413020.02000001</v>
      </c>
      <c r="D76" s="6">
        <f t="shared" ref="D76:F76" si="12">SUM(D70:D75)</f>
        <v>54886921.849999994</v>
      </c>
      <c r="E76" s="6">
        <f t="shared" si="12"/>
        <v>338703494.51999998</v>
      </c>
      <c r="F76" s="6">
        <f t="shared" si="12"/>
        <v>585003436.38999999</v>
      </c>
    </row>
    <row r="77" spans="2:8">
      <c r="F77" s="7" t="s">
        <v>9</v>
      </c>
    </row>
    <row r="78" spans="2:8" ht="32.25" customHeight="1">
      <c r="B78" s="78" t="s">
        <v>30</v>
      </c>
      <c r="C78" s="78"/>
      <c r="D78" s="78"/>
      <c r="E78" s="78"/>
      <c r="F78" s="78"/>
    </row>
    <row r="79" spans="2:8" ht="32.25" customHeight="1">
      <c r="B79" s="13" t="s">
        <v>19</v>
      </c>
      <c r="C79" s="3" t="s">
        <v>5</v>
      </c>
      <c r="D79" s="3" t="s">
        <v>6</v>
      </c>
      <c r="E79" s="3" t="s">
        <v>7</v>
      </c>
      <c r="F79" s="3" t="s">
        <v>10</v>
      </c>
    </row>
    <row r="80" spans="2:8" ht="15" customHeight="1">
      <c r="B80" s="1" t="s">
        <v>0</v>
      </c>
      <c r="C80" s="40">
        <f>+'[1]Mod_1Miss_10 spese in conto cap'!$BF$15</f>
        <v>7248211.7300000004</v>
      </c>
      <c r="D80" s="40">
        <f>+'[1]Mod_1Miss_10 spese in conto cap'!$BF$20</f>
        <v>1987926.44</v>
      </c>
      <c r="E80" s="40">
        <f>+'[1]Mod_1Miss_10 spese in conto cap'!$BF$29</f>
        <v>25857787</v>
      </c>
      <c r="F80" s="4">
        <f>SUM(C80:E80)</f>
        <v>35093925.170000002</v>
      </c>
    </row>
    <row r="81" spans="2:6" ht="15" customHeight="1">
      <c r="B81" s="1" t="s">
        <v>1</v>
      </c>
      <c r="C81" s="40">
        <f>+'[1]Mod_1Miss_10 spese in conto cap'!$BG$15</f>
        <v>3581517.53</v>
      </c>
      <c r="D81" s="40">
        <f>+'[1]Mod_1Miss_10 spese in conto cap'!$BG$20</f>
        <v>4986548.58</v>
      </c>
      <c r="E81" s="40">
        <f>+'[1]Mod_1Miss_10 spese in conto cap'!$BG$29</f>
        <v>1872866.13</v>
      </c>
      <c r="F81" s="4">
        <f t="shared" ref="F81:F85" si="13">SUM(C81:E81)</f>
        <v>10440932.239999998</v>
      </c>
    </row>
    <row r="82" spans="2:6" ht="15" customHeight="1">
      <c r="B82" s="1" t="s">
        <v>2</v>
      </c>
      <c r="C82" s="40">
        <f>+'[1]Mod_1Miss_10 spese in conto cap'!$BH$15</f>
        <v>1598557.81</v>
      </c>
      <c r="D82" s="40">
        <f>+'[1]Mod_1Miss_10 spese in conto cap'!$BH$20</f>
        <v>0</v>
      </c>
      <c r="E82" s="40">
        <f>+'[1]Mod_1Miss_10 spese in conto cap'!$BH$29</f>
        <v>0</v>
      </c>
      <c r="F82" s="4">
        <f t="shared" si="13"/>
        <v>1598557.81</v>
      </c>
    </row>
    <row r="83" spans="2:6" ht="15" customHeight="1">
      <c r="B83" s="1" t="s">
        <v>3</v>
      </c>
      <c r="C83" s="40">
        <f>+'[1]Mod_1Miss_10 spese in conto cap'!$BI$15</f>
        <v>0</v>
      </c>
      <c r="D83" s="40">
        <f>+'[1]Mod_1Miss_10 spese in conto cap'!$BI$20</f>
        <v>0</v>
      </c>
      <c r="E83" s="40">
        <f>+'[1]Mod_1Miss_10 spese in conto cap'!$BI$29</f>
        <v>0</v>
      </c>
      <c r="F83" s="4">
        <f t="shared" si="13"/>
        <v>0</v>
      </c>
    </row>
    <row r="84" spans="2:6" ht="15" customHeight="1">
      <c r="B84" s="1" t="s">
        <v>4</v>
      </c>
      <c r="C84" s="40">
        <f>+'[1]Mod_1Miss_10 spese in conto cap'!$BJ$15</f>
        <v>8041529.4500000002</v>
      </c>
      <c r="D84" s="40">
        <f>+'[1]Mod_1Miss_10 spese in conto cap'!$BJ$20</f>
        <v>4477220.6400000006</v>
      </c>
      <c r="E84" s="40">
        <f>+'[1]Mod_1Miss_10 spese in conto cap'!$BJ$29</f>
        <v>26788441.690000001</v>
      </c>
      <c r="F84" s="4">
        <f t="shared" si="13"/>
        <v>39307191.780000001</v>
      </c>
    </row>
    <row r="85" spans="2:6" ht="15" customHeight="1" thickBot="1">
      <c r="B85" s="1" t="s">
        <v>48</v>
      </c>
      <c r="C85" s="41">
        <f>+'[1]Mod_1Miss_10 spese in conto cap'!$BK$15</f>
        <v>0</v>
      </c>
      <c r="D85" s="41">
        <f>+'[1]Mod_1Miss_10 spese in conto cap'!$BK$20</f>
        <v>479209.77</v>
      </c>
      <c r="E85" s="41">
        <f>+'[1]Mod_1Miss_10 spese in conto cap'!$BK$29</f>
        <v>258998410.57000005</v>
      </c>
      <c r="F85" s="4">
        <f t="shared" si="13"/>
        <v>259477620.34000006</v>
      </c>
    </row>
    <row r="86" spans="2:6" ht="16.5" thickBot="1">
      <c r="B86" s="5" t="s">
        <v>8</v>
      </c>
      <c r="C86" s="6">
        <f>SUM(C80:C85)</f>
        <v>20469816.52</v>
      </c>
      <c r="D86" s="6">
        <f t="shared" ref="D86:F86" si="14">SUM(D80:D85)</f>
        <v>11930905.43</v>
      </c>
      <c r="E86" s="6">
        <f t="shared" si="14"/>
        <v>313517505.39000005</v>
      </c>
      <c r="F86" s="6">
        <f t="shared" si="14"/>
        <v>345918227.34000003</v>
      </c>
    </row>
    <row r="87" spans="2:6">
      <c r="F87" s="7"/>
    </row>
    <row r="88" spans="2:6">
      <c r="B88" s="74" t="s">
        <v>71</v>
      </c>
      <c r="C88" s="74"/>
      <c r="D88" s="74"/>
      <c r="E88" s="74"/>
      <c r="F88" s="74"/>
    </row>
    <row r="89" spans="2:6" ht="31.5" customHeight="1">
      <c r="B89" s="13" t="s">
        <v>19</v>
      </c>
      <c r="C89" s="3" t="s">
        <v>5</v>
      </c>
      <c r="D89" s="3" t="s">
        <v>6</v>
      </c>
      <c r="E89" s="3" t="s">
        <v>7</v>
      </c>
      <c r="F89" s="3" t="s">
        <v>10</v>
      </c>
    </row>
    <row r="90" spans="2:6" ht="15" customHeight="1">
      <c r="B90" s="1" t="s">
        <v>0</v>
      </c>
      <c r="C90" s="40">
        <f>+'[1]Mod_1Miss_10 spese in conto cap'!$BN$15</f>
        <v>62396960.93</v>
      </c>
      <c r="D90" s="40">
        <f>+'[1]Mod_1Miss_10 spese in conto cap'!$BN$20</f>
        <v>15360779.049999999</v>
      </c>
      <c r="E90" s="40">
        <f>+'[1]Mod_1Miss_10 spese in conto cap'!$BN$29</f>
        <v>29339532.09</v>
      </c>
      <c r="F90" s="4">
        <f>SUM(C90:E90)</f>
        <v>107097272.07000001</v>
      </c>
    </row>
    <row r="91" spans="2:6" ht="15" customHeight="1">
      <c r="B91" s="1" t="s">
        <v>1</v>
      </c>
      <c r="C91" s="40">
        <f>+'[1]Mod_1Miss_10 spese in conto cap'!$BO$15</f>
        <v>76361312.940000013</v>
      </c>
      <c r="D91" s="40">
        <f>+'[1]Mod_1Miss_10 spese in conto cap'!$BO$20</f>
        <v>28385397.049999997</v>
      </c>
      <c r="E91" s="40">
        <f>+'[1]Mod_1Miss_10 spese in conto cap'!$BO$29</f>
        <v>16520263.790000001</v>
      </c>
      <c r="F91" s="4">
        <f t="shared" ref="F91:F95" si="15">SUM(C91:E91)</f>
        <v>121266973.78000002</v>
      </c>
    </row>
    <row r="92" spans="2:6" ht="15" customHeight="1">
      <c r="B92" s="1" t="s">
        <v>2</v>
      </c>
      <c r="C92" s="40">
        <f>+'[1]Mod_1Miss_10 spese in conto cap'!$BP$15</f>
        <v>5868875.7400000002</v>
      </c>
      <c r="D92" s="40">
        <f>+'[1]Mod_1Miss_10 spese in conto cap'!$BP$20</f>
        <v>1900236.98</v>
      </c>
      <c r="E92" s="40">
        <f>+'[1]Mod_1Miss_10 spese in conto cap'!$BP$29</f>
        <v>3407048.37</v>
      </c>
      <c r="F92" s="4">
        <f t="shared" si="15"/>
        <v>11176161.09</v>
      </c>
    </row>
    <row r="93" spans="2:6" ht="15" customHeight="1">
      <c r="B93" s="1" t="s">
        <v>3</v>
      </c>
      <c r="C93" s="40">
        <f>+'[1]Mod_1Miss_10 spese in conto cap'!$BQ$15</f>
        <v>378710.64</v>
      </c>
      <c r="D93" s="40">
        <f>+'[1]Mod_1Miss_10 spese in conto cap'!$BQ$20</f>
        <v>228965.06</v>
      </c>
      <c r="E93" s="40">
        <f>+'[1]Mod_1Miss_10 spese in conto cap'!$BQ$29</f>
        <v>1270666.4100000001</v>
      </c>
      <c r="F93" s="4">
        <f t="shared" si="15"/>
        <v>1878342.11</v>
      </c>
    </row>
    <row r="94" spans="2:6" ht="15" customHeight="1">
      <c r="B94" s="1" t="s">
        <v>4</v>
      </c>
      <c r="C94" s="40">
        <f>+'[1]Mod_1Miss_10 spese in conto cap'!$BR$15</f>
        <v>66463430.390000001</v>
      </c>
      <c r="D94" s="40">
        <f>+'[1]Mod_1Miss_10 spese in conto cap'!$BR$20</f>
        <v>18077387.960000001</v>
      </c>
      <c r="E94" s="40">
        <f>+'[1]Mod_1Miss_10 spese in conto cap'!$BR$29</f>
        <v>153861417.65000001</v>
      </c>
      <c r="F94" s="4">
        <f t="shared" si="15"/>
        <v>238402236</v>
      </c>
    </row>
    <row r="95" spans="2:6" ht="15" customHeight="1" thickBot="1">
      <c r="B95" s="1" t="s">
        <v>48</v>
      </c>
      <c r="C95" s="41">
        <f>+'[1]Mod_1Miss_10 spese in conto cap'!$BS$15</f>
        <v>413545.9</v>
      </c>
      <c r="D95" s="41">
        <f>+'[1]Mod_1Miss_10 spese in conto cap'!$BS$20</f>
        <v>2865061.18</v>
      </c>
      <c r="E95" s="41">
        <f>+'[1]Mod_1Miss_10 spese in conto cap'!$BS$29</f>
        <v>447822071.60000002</v>
      </c>
      <c r="F95" s="4">
        <f t="shared" si="15"/>
        <v>451100678.68000001</v>
      </c>
    </row>
    <row r="96" spans="2:6" ht="16.5" thickBot="1">
      <c r="B96" s="5" t="s">
        <v>8</v>
      </c>
      <c r="C96" s="6">
        <f>SUM(C90:C95)</f>
        <v>211882836.53999999</v>
      </c>
      <c r="D96" s="6">
        <f t="shared" ref="D96:F96" si="16">SUM(D90:D95)</f>
        <v>66817827.279999994</v>
      </c>
      <c r="E96" s="6">
        <f t="shared" si="16"/>
        <v>652220999.91000009</v>
      </c>
      <c r="F96" s="6">
        <f t="shared" si="16"/>
        <v>930921663.73000002</v>
      </c>
    </row>
    <row r="97" spans="2:8" ht="7.5" customHeight="1">
      <c r="B97" s="21"/>
      <c r="C97" s="21"/>
      <c r="D97" s="21"/>
      <c r="E97" s="21"/>
    </row>
    <row r="98" spans="2:8">
      <c r="B98" s="79"/>
      <c r="C98" s="79"/>
      <c r="D98" s="79"/>
      <c r="E98" s="79"/>
      <c r="F98" s="79"/>
    </row>
    <row r="99" spans="2:8" ht="28.5" customHeight="1">
      <c r="B99" s="78" t="s">
        <v>21</v>
      </c>
      <c r="C99" s="78"/>
      <c r="D99" s="78"/>
      <c r="E99" s="78"/>
      <c r="F99" s="78"/>
    </row>
    <row r="100" spans="2:8" ht="37.5" customHeight="1">
      <c r="B100" s="13" t="s">
        <v>19</v>
      </c>
      <c r="C100" s="3" t="s">
        <v>5</v>
      </c>
      <c r="D100" s="3" t="s">
        <v>6</v>
      </c>
      <c r="E100" s="3" t="s">
        <v>7</v>
      </c>
      <c r="F100" s="3" t="s">
        <v>10</v>
      </c>
    </row>
    <row r="101" spans="2:8" ht="15" customHeight="1">
      <c r="B101" s="1" t="s">
        <v>0</v>
      </c>
      <c r="C101" s="40">
        <f>+'[1]Mod_1Miss_10 spese in conto cap'!$BV$15</f>
        <v>114484142.63999999</v>
      </c>
      <c r="D101" s="40">
        <f>+'[1]Mod_1Miss_10 spese in conto cap'!$BV$20</f>
        <v>58924173.200000003</v>
      </c>
      <c r="E101" s="40">
        <f>+'[1]Mod_1Miss_10 spese in conto cap'!$BV$29</f>
        <v>4464285.2699999996</v>
      </c>
      <c r="F101" s="4">
        <f>SUM(C101:E101)</f>
        <v>177872601.10999998</v>
      </c>
      <c r="H101" s="7" t="s">
        <v>9</v>
      </c>
    </row>
    <row r="102" spans="2:8" ht="15" customHeight="1">
      <c r="B102" s="1" t="s">
        <v>1</v>
      </c>
      <c r="C102" s="40">
        <f>+'[1]Mod_1Miss_10 spese in conto cap'!$BW$15</f>
        <v>167705885.93000001</v>
      </c>
      <c r="D102" s="40">
        <f>+'[1]Mod_1Miss_10 spese in conto cap'!$BW$20</f>
        <v>69024851.770000011</v>
      </c>
      <c r="E102" s="40">
        <f>+'[1]Mod_1Miss_10 spese in conto cap'!$BW$29</f>
        <v>51715570.5</v>
      </c>
      <c r="F102" s="4">
        <f t="shared" ref="F102:F106" si="17">SUM(C102:E102)</f>
        <v>288446308.20000005</v>
      </c>
      <c r="H102" s="7" t="s">
        <v>9</v>
      </c>
    </row>
    <row r="103" spans="2:8" ht="15" customHeight="1">
      <c r="B103" s="1" t="s">
        <v>2</v>
      </c>
      <c r="C103" s="40">
        <f>+'[1]Mod_1Miss_10 spese in conto cap'!$BX$15</f>
        <v>21918548.729999997</v>
      </c>
      <c r="D103" s="40">
        <f>+'[1]Mod_1Miss_10 spese in conto cap'!$BX$20</f>
        <v>4252995.47</v>
      </c>
      <c r="E103" s="40">
        <f>+'[1]Mod_1Miss_10 spese in conto cap'!$BX$29</f>
        <v>16070152.160000002</v>
      </c>
      <c r="F103" s="4">
        <f t="shared" si="17"/>
        <v>42241696.359999999</v>
      </c>
      <c r="H103" s="7" t="s">
        <v>9</v>
      </c>
    </row>
    <row r="104" spans="2:8" ht="15" customHeight="1">
      <c r="B104" s="1" t="s">
        <v>3</v>
      </c>
      <c r="C104" s="40">
        <f>+'[1]Mod_1Miss_10 spese in conto cap'!$BY$15</f>
        <v>10765635.340000002</v>
      </c>
      <c r="D104" s="40">
        <f>+'[1]Mod_1Miss_10 spese in conto cap'!$BY$20</f>
        <v>2181764.8600000003</v>
      </c>
      <c r="E104" s="40">
        <f>+'[1]Mod_1Miss_10 spese in conto cap'!$BY$29</f>
        <v>13877216.199999999</v>
      </c>
      <c r="F104" s="4">
        <f t="shared" si="17"/>
        <v>26824616.400000002</v>
      </c>
      <c r="H104" s="7" t="s">
        <v>9</v>
      </c>
    </row>
    <row r="105" spans="2:8" ht="15" customHeight="1">
      <c r="B105" s="1" t="s">
        <v>4</v>
      </c>
      <c r="C105" s="40">
        <f>+'[1]Mod_1Miss_10 spese in conto cap'!$BZ$15</f>
        <v>400955773.40999991</v>
      </c>
      <c r="D105" s="40">
        <f>+'[1]Mod_1Miss_10 spese in conto cap'!$BZ$20</f>
        <v>88437795.980000004</v>
      </c>
      <c r="E105" s="40">
        <f>+'[1]Mod_1Miss_10 spese in conto cap'!$BZ$29</f>
        <v>223128346.38999999</v>
      </c>
      <c r="F105" s="4">
        <f t="shared" si="17"/>
        <v>712521915.77999997</v>
      </c>
      <c r="H105" s="7" t="s">
        <v>9</v>
      </c>
    </row>
    <row r="106" spans="2:8" ht="15" customHeight="1" thickBot="1">
      <c r="B106" s="1" t="s">
        <v>48</v>
      </c>
      <c r="C106" s="40">
        <f>+'[1]Mod_1Miss_10 spese in conto cap'!$CA$15</f>
        <v>9731688.0899999999</v>
      </c>
      <c r="D106" s="40">
        <f>+'[1]Mod_1Miss_10 spese in conto cap'!$CA$20</f>
        <v>38787054.060000002</v>
      </c>
      <c r="E106" s="40">
        <f>+'[1]Mod_1Miss_10 spese in conto cap'!$CA$29</f>
        <v>476820851.21000004</v>
      </c>
      <c r="F106" s="4">
        <f t="shared" si="17"/>
        <v>525339593.36000001</v>
      </c>
      <c r="H106" s="7" t="s">
        <v>9</v>
      </c>
    </row>
    <row r="107" spans="2:8" ht="16.5" thickBot="1">
      <c r="B107" s="48" t="s">
        <v>8</v>
      </c>
      <c r="C107" s="50">
        <f>SUM(C45+C76)</f>
        <v>725561674.13999999</v>
      </c>
      <c r="D107" s="6">
        <f>SUM(D45+D76)</f>
        <v>261608635.34</v>
      </c>
      <c r="E107" s="42">
        <f>SUM(E101:E106)</f>
        <v>786076421.73000002</v>
      </c>
      <c r="F107" s="49">
        <f t="shared" ref="F107" si="18">SUM(F101:F106)</f>
        <v>1773246731.21</v>
      </c>
      <c r="H107" s="7" t="s">
        <v>9</v>
      </c>
    </row>
    <row r="108" spans="2:8" ht="11.25" customHeight="1">
      <c r="C108" s="7"/>
      <c r="D108" s="7"/>
      <c r="E108" s="7" t="s">
        <v>9</v>
      </c>
      <c r="F108" s="7"/>
      <c r="H108" s="2" t="s">
        <v>9</v>
      </c>
    </row>
    <row r="109" spans="2:8" ht="39" customHeight="1">
      <c r="B109" s="78" t="s">
        <v>31</v>
      </c>
      <c r="C109" s="78"/>
      <c r="D109" s="78"/>
      <c r="E109" s="78"/>
      <c r="F109" s="78"/>
    </row>
    <row r="110" spans="2:8" ht="34.5" customHeight="1">
      <c r="B110" s="13" t="s">
        <v>19</v>
      </c>
      <c r="C110" s="3" t="s">
        <v>5</v>
      </c>
      <c r="D110" s="3" t="s">
        <v>6</v>
      </c>
      <c r="E110" s="3" t="s">
        <v>7</v>
      </c>
      <c r="F110" s="3" t="s">
        <v>10</v>
      </c>
    </row>
    <row r="111" spans="2:8" ht="15" customHeight="1">
      <c r="B111" s="1" t="s">
        <v>0</v>
      </c>
      <c r="C111" s="40">
        <f>+'[1]Mod_1Miss_10 spese in conto cap'!$CD$15</f>
        <v>190818485.31999999</v>
      </c>
      <c r="D111" s="40">
        <f>+'[1]Mod_1Miss_10 spese in conto cap'!$CD$20</f>
        <v>12689642.24</v>
      </c>
      <c r="E111" s="40">
        <f t="shared" ref="E111:E117" si="19">SUM(E49+E80)</f>
        <v>39074373.269999996</v>
      </c>
      <c r="F111" s="4">
        <f>+'[1]Mod_1Miss_10 spese in conto cap'!$CD$30</f>
        <v>242582500.82999998</v>
      </c>
    </row>
    <row r="112" spans="2:8" ht="15" customHeight="1">
      <c r="B112" s="1" t="s">
        <v>1</v>
      </c>
      <c r="C112" s="40">
        <f>+'[1]Mod_1Miss_10 spese in conto cap'!$CE$15</f>
        <v>12499622.09</v>
      </c>
      <c r="D112" s="40">
        <f>+'[1]Mod_1Miss_10 spese in conto cap'!$CE$20</f>
        <v>5234416.91</v>
      </c>
      <c r="E112" s="40">
        <f t="shared" si="19"/>
        <v>13733465.140000001</v>
      </c>
      <c r="F112" s="4">
        <f t="shared" ref="F112:F116" si="20">SUM(C112:E112)</f>
        <v>31467504.140000001</v>
      </c>
    </row>
    <row r="113" spans="2:6" ht="15" customHeight="1">
      <c r="B113" s="1" t="s">
        <v>2</v>
      </c>
      <c r="C113" s="40">
        <f>+'[1]Mod_1Miss_10 spese in conto cap'!$CF$15</f>
        <v>15410568.619999999</v>
      </c>
      <c r="D113" s="40">
        <f>+'[1]Mod_1Miss_10 spese in conto cap'!$CF$20</f>
        <v>0</v>
      </c>
      <c r="E113" s="40">
        <f t="shared" si="19"/>
        <v>0</v>
      </c>
      <c r="F113" s="4">
        <f t="shared" si="20"/>
        <v>15410568.619999999</v>
      </c>
    </row>
    <row r="114" spans="2:6" ht="15" customHeight="1">
      <c r="B114" s="1" t="s">
        <v>3</v>
      </c>
      <c r="C114" s="40">
        <f>+'[1]Mod_1Miss_10 spese in conto cap'!$CG$15</f>
        <v>0</v>
      </c>
      <c r="D114" s="40">
        <f>+'[1]Mod_1Miss_10 spese in conto cap'!$CG$20</f>
        <v>214069.44</v>
      </c>
      <c r="E114" s="40">
        <f t="shared" si="19"/>
        <v>684540.81</v>
      </c>
      <c r="F114" s="4">
        <f t="shared" si="20"/>
        <v>898610.25</v>
      </c>
    </row>
    <row r="115" spans="2:6" ht="15" customHeight="1">
      <c r="B115" s="1" t="s">
        <v>4</v>
      </c>
      <c r="C115" s="40">
        <f>+'[1]Mod_1Miss_10 spese in conto cap'!$CH$15</f>
        <v>38251374.200000003</v>
      </c>
      <c r="D115" s="40">
        <f>+'[1]Mod_1Miss_10 spese in conto cap'!$CH$20</f>
        <v>7239761.1000000006</v>
      </c>
      <c r="E115" s="40">
        <f t="shared" si="19"/>
        <v>42115479.609999999</v>
      </c>
      <c r="F115" s="4">
        <f t="shared" si="20"/>
        <v>87606614.909999996</v>
      </c>
    </row>
    <row r="116" spans="2:6" ht="15" customHeight="1" thickBot="1">
      <c r="B116" s="1" t="s">
        <v>48</v>
      </c>
      <c r="C116" s="52">
        <f>+'[1]Mod_1Miss_10 spese in conto cap'!$CI$15</f>
        <v>0</v>
      </c>
      <c r="D116" s="52">
        <f>+'[1]Mod_1Miss_10 spese in conto cap'!$CI$20</f>
        <v>831188.01</v>
      </c>
      <c r="E116" s="52">
        <f t="shared" si="19"/>
        <v>333815790.20000005</v>
      </c>
      <c r="F116" s="4">
        <f t="shared" si="20"/>
        <v>334646978.21000004</v>
      </c>
    </row>
    <row r="117" spans="2:6" ht="16.5" thickBot="1">
      <c r="B117" s="5" t="s">
        <v>8</v>
      </c>
      <c r="C117" s="6">
        <f>+'[1]Mod_1Miss_10 spese in conto cap'!$CJ$15</f>
        <v>256980050.22999999</v>
      </c>
      <c r="D117" s="6">
        <f>+'[1]Mod_1Miss_10 spese in conto cap'!$CJ$20</f>
        <v>26209077.700000003</v>
      </c>
      <c r="E117" s="6">
        <f t="shared" si="19"/>
        <v>429423649.03000003</v>
      </c>
      <c r="F117" s="6">
        <f t="shared" ref="F117" si="21">SUM(F111:F116)</f>
        <v>712612776.96000004</v>
      </c>
    </row>
    <row r="118" spans="2:6">
      <c r="F118" s="7" t="s">
        <v>9</v>
      </c>
    </row>
    <row r="119" spans="2:6">
      <c r="B119" s="14" t="s">
        <v>72</v>
      </c>
      <c r="C119" s="15"/>
      <c r="D119" s="15"/>
      <c r="E119" s="15"/>
      <c r="F119" s="15"/>
    </row>
    <row r="120" spans="2:6" ht="36.75" customHeight="1">
      <c r="B120" s="13" t="s">
        <v>19</v>
      </c>
      <c r="C120" s="3" t="s">
        <v>5</v>
      </c>
      <c r="D120" s="3" t="s">
        <v>6</v>
      </c>
      <c r="E120" s="3" t="s">
        <v>7</v>
      </c>
      <c r="F120" s="3" t="s">
        <v>10</v>
      </c>
    </row>
    <row r="121" spans="2:6" ht="15" customHeight="1">
      <c r="B121" s="1" t="s">
        <v>0</v>
      </c>
      <c r="C121" s="40">
        <f t="shared" ref="C121:E126" si="22">SUM(C101+C111)</f>
        <v>305302627.95999998</v>
      </c>
      <c r="D121" s="40">
        <f t="shared" si="22"/>
        <v>71613815.439999998</v>
      </c>
      <c r="E121" s="40">
        <f t="shared" si="22"/>
        <v>43538658.539999992</v>
      </c>
      <c r="F121" s="4">
        <f>SUM(C121:E121)</f>
        <v>420455101.93999994</v>
      </c>
    </row>
    <row r="122" spans="2:6" ht="15" customHeight="1">
      <c r="B122" s="1" t="s">
        <v>1</v>
      </c>
      <c r="C122" s="40">
        <f t="shared" si="22"/>
        <v>180205508.02000001</v>
      </c>
      <c r="D122" s="40">
        <f t="shared" si="22"/>
        <v>74259268.680000007</v>
      </c>
      <c r="E122" s="40">
        <f t="shared" si="22"/>
        <v>65449035.640000001</v>
      </c>
      <c r="F122" s="4">
        <f t="shared" ref="F122:F126" si="23">SUM(C122:E122)</f>
        <v>319913812.34000003</v>
      </c>
    </row>
    <row r="123" spans="2:6" ht="15" customHeight="1">
      <c r="B123" s="1" t="s">
        <v>2</v>
      </c>
      <c r="C123" s="40">
        <f t="shared" si="22"/>
        <v>37329117.349999994</v>
      </c>
      <c r="D123" s="40">
        <f t="shared" si="22"/>
        <v>4252995.47</v>
      </c>
      <c r="E123" s="40">
        <f t="shared" si="22"/>
        <v>16070152.160000002</v>
      </c>
      <c r="F123" s="4">
        <f t="shared" si="23"/>
        <v>57652264.979999997</v>
      </c>
    </row>
    <row r="124" spans="2:6" ht="15" customHeight="1">
      <c r="B124" s="1" t="s">
        <v>3</v>
      </c>
      <c r="C124" s="40">
        <f t="shared" si="22"/>
        <v>10765635.340000002</v>
      </c>
      <c r="D124" s="40">
        <f t="shared" si="22"/>
        <v>2395834.3000000003</v>
      </c>
      <c r="E124" s="40">
        <f t="shared" si="22"/>
        <v>14561757.01</v>
      </c>
      <c r="F124" s="4">
        <f t="shared" si="23"/>
        <v>27723226.650000002</v>
      </c>
    </row>
    <row r="125" spans="2:6" ht="15" customHeight="1">
      <c r="B125" s="1" t="s">
        <v>4</v>
      </c>
      <c r="C125" s="40">
        <f t="shared" si="22"/>
        <v>439207147.6099999</v>
      </c>
      <c r="D125" s="40">
        <f t="shared" si="22"/>
        <v>95677557.079999998</v>
      </c>
      <c r="E125" s="40">
        <f t="shared" si="22"/>
        <v>265243826</v>
      </c>
      <c r="F125" s="4">
        <f t="shared" si="23"/>
        <v>800128530.68999982</v>
      </c>
    </row>
    <row r="126" spans="2:6" ht="15" customHeight="1" thickBot="1">
      <c r="B126" s="1" t="s">
        <v>48</v>
      </c>
      <c r="C126" s="40">
        <f t="shared" si="22"/>
        <v>9731688.0899999999</v>
      </c>
      <c r="D126" s="40">
        <f t="shared" si="22"/>
        <v>39618242.07</v>
      </c>
      <c r="E126" s="40">
        <f t="shared" si="22"/>
        <v>810636641.41000009</v>
      </c>
      <c r="F126" s="4">
        <f t="shared" si="23"/>
        <v>859986571.57000005</v>
      </c>
    </row>
    <row r="127" spans="2:6" ht="16.5" thickBot="1">
      <c r="B127" s="5" t="s">
        <v>8</v>
      </c>
      <c r="C127" s="6">
        <f>SUM(C121:C126)</f>
        <v>982541724.37</v>
      </c>
      <c r="D127" s="6">
        <f t="shared" ref="D127" si="24">SUM(D121:D126)</f>
        <v>287817713.04000002</v>
      </c>
      <c r="E127" s="6">
        <f>SUM(E121:E126)</f>
        <v>1215500070.7600002</v>
      </c>
      <c r="F127" s="6">
        <f>SUM(F121:F126)</f>
        <v>2485859508.1700001</v>
      </c>
    </row>
    <row r="128" spans="2:6">
      <c r="C128" s="36"/>
      <c r="D128" s="7"/>
      <c r="E128" s="7"/>
    </row>
    <row r="129" spans="3:5">
      <c r="C129" s="36"/>
      <c r="E129" s="7"/>
    </row>
    <row r="130" spans="3:5">
      <c r="C130" s="36"/>
      <c r="E130" s="7"/>
    </row>
    <row r="131" spans="3:5">
      <c r="C131" s="36"/>
      <c r="E131" s="7"/>
    </row>
    <row r="132" spans="3:5">
      <c r="C132" s="36"/>
      <c r="E132" s="7"/>
    </row>
  </sheetData>
  <mergeCells count="17">
    <mergeCell ref="B6:F6"/>
    <mergeCell ref="B16:F16"/>
    <mergeCell ref="B2:F3"/>
    <mergeCell ref="B5:F5"/>
    <mergeCell ref="B4:F4"/>
    <mergeCell ref="B67:F67"/>
    <mergeCell ref="B68:F68"/>
    <mergeCell ref="B57:F57"/>
    <mergeCell ref="B47:F47"/>
    <mergeCell ref="B26:F26"/>
    <mergeCell ref="B36:F36"/>
    <mergeCell ref="B37:F37"/>
    <mergeCell ref="B109:F109"/>
    <mergeCell ref="B78:F78"/>
    <mergeCell ref="B88:F88"/>
    <mergeCell ref="B98:F98"/>
    <mergeCell ref="B99:F99"/>
  </mergeCells>
  <pageMargins left="0.70866141732283472" right="0.70866141732283472" top="0.94488188976377963" bottom="0.94488188976377963" header="0.31496062992125984" footer="0.31496062992125984"/>
  <pageSetup paperSize="8" scale="99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92"/>
  <sheetViews>
    <sheetView zoomScaleNormal="100" workbookViewId="0">
      <selection activeCell="A2" sqref="A2"/>
    </sheetView>
  </sheetViews>
  <sheetFormatPr defaultColWidth="8.85546875" defaultRowHeight="15"/>
  <cols>
    <col min="1" max="1" width="8.85546875" style="9"/>
    <col min="2" max="2" width="50.7109375" style="9" customWidth="1"/>
    <col min="3" max="6" width="20.7109375" style="9" customWidth="1"/>
    <col min="7" max="7" width="20" style="9" customWidth="1"/>
    <col min="8" max="8" width="17.85546875" style="9" customWidth="1"/>
    <col min="9" max="9" width="17" style="9" customWidth="1"/>
    <col min="10" max="10" width="17.140625" style="9" customWidth="1"/>
    <col min="11" max="11" width="17.5703125" style="9" customWidth="1"/>
    <col min="12" max="16384" width="8.85546875" style="9"/>
  </cols>
  <sheetData>
    <row r="1" spans="2:7">
      <c r="B1" s="75" t="s">
        <v>62</v>
      </c>
      <c r="C1" s="75"/>
      <c r="D1" s="75"/>
      <c r="E1" s="75"/>
      <c r="F1" s="75"/>
    </row>
    <row r="2" spans="2:7">
      <c r="B2" s="75"/>
      <c r="C2" s="75"/>
      <c r="D2" s="75"/>
      <c r="E2" s="75"/>
      <c r="F2" s="75"/>
    </row>
    <row r="3" spans="2:7">
      <c r="B3" s="81" t="s">
        <v>61</v>
      </c>
      <c r="C3" s="81"/>
      <c r="D3" s="81"/>
      <c r="E3" s="81"/>
      <c r="F3" s="81"/>
    </row>
    <row r="4" spans="2:7" ht="6.75" customHeight="1">
      <c r="B4" s="81"/>
      <c r="C4" s="81"/>
      <c r="D4" s="81"/>
      <c r="E4" s="81"/>
      <c r="F4" s="81"/>
    </row>
    <row r="5" spans="2:7">
      <c r="B5" s="84" t="s">
        <v>32</v>
      </c>
      <c r="C5" s="84"/>
      <c r="D5" s="84"/>
      <c r="E5" s="84"/>
      <c r="F5" s="84"/>
    </row>
    <row r="6" spans="2:7" ht="31.5">
      <c r="B6" s="13" t="s">
        <v>52</v>
      </c>
      <c r="C6" s="3" t="s">
        <v>5</v>
      </c>
      <c r="D6" s="3" t="s">
        <v>6</v>
      </c>
      <c r="E6" s="3" t="s">
        <v>7</v>
      </c>
      <c r="F6" s="3" t="s">
        <v>10</v>
      </c>
    </row>
    <row r="7" spans="2:7" ht="15.75">
      <c r="B7" s="1" t="s">
        <v>49</v>
      </c>
      <c r="C7" s="45">
        <f>+'[1]Mod1_Mis.12 spese correnti'!$B$15</f>
        <v>7442222.7599999988</v>
      </c>
      <c r="D7" s="45">
        <f>+'[1]Mod1_Mis.12 spese correnti'!$B$20</f>
        <v>0</v>
      </c>
      <c r="E7" s="45">
        <f>+'[1]Mod1_Mis.12 spese correnti'!$B$29</f>
        <v>2733312.07</v>
      </c>
      <c r="F7" s="10">
        <f>SUM(C7:E7)</f>
        <v>10175534.829999998</v>
      </c>
    </row>
    <row r="8" spans="2:7" ht="16.5" thickBot="1">
      <c r="B8" s="1" t="s">
        <v>23</v>
      </c>
      <c r="C8" s="45">
        <f>+'[1]Mod1_Mis.12 spese correnti'!$C$15</f>
        <v>103338814.78</v>
      </c>
      <c r="D8" s="45">
        <f>+'[1]Mod1_Mis.12 spese correnti'!$C$20</f>
        <v>0</v>
      </c>
      <c r="E8" s="45">
        <f>+'[1]Mod1_Mis.12 spese correnti'!$C$29</f>
        <v>588469.69999999995</v>
      </c>
      <c r="F8" s="10">
        <f>SUM(C8:E8)</f>
        <v>103927284.48</v>
      </c>
    </row>
    <row r="9" spans="2:7" ht="16.5" thickBot="1">
      <c r="B9" s="5" t="s">
        <v>8</v>
      </c>
      <c r="C9" s="44">
        <f>SUM(C7:C8)</f>
        <v>110781037.54000001</v>
      </c>
      <c r="D9" s="44">
        <f>SUM(D7:D8)</f>
        <v>0</v>
      </c>
      <c r="E9" s="44">
        <f>SUM(E7:E8)</f>
        <v>3321781.7699999996</v>
      </c>
      <c r="F9" s="43">
        <f>SUM(F7:F8)</f>
        <v>114102819.31</v>
      </c>
    </row>
    <row r="10" spans="2:7" ht="19.5" customHeight="1">
      <c r="B10" s="82" t="s">
        <v>50</v>
      </c>
      <c r="C10" s="82"/>
      <c r="D10" s="82"/>
      <c r="E10" s="82"/>
      <c r="F10" s="82"/>
      <c r="G10" s="56" t="s">
        <v>9</v>
      </c>
    </row>
    <row r="11" spans="2:7" ht="8.25" customHeight="1">
      <c r="C11" s="55" t="s">
        <v>9</v>
      </c>
      <c r="G11" s="11"/>
    </row>
    <row r="12" spans="2:7">
      <c r="B12" s="83" t="s">
        <v>33</v>
      </c>
      <c r="C12" s="83"/>
      <c r="D12" s="83"/>
      <c r="E12" s="83"/>
      <c r="F12" s="83"/>
      <c r="G12" s="56"/>
    </row>
    <row r="13" spans="2:7" ht="31.5">
      <c r="B13" s="13" t="s">
        <v>52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7" ht="15.75">
      <c r="B14" s="1" t="s">
        <v>49</v>
      </c>
      <c r="C14" s="45">
        <f>+'[1]Mod1_Mis.12 spese correnti'!$F$15</f>
        <v>174354227.75</v>
      </c>
      <c r="D14" s="45">
        <f>+'[1]Mod1_Mis.12 spese correnti'!$F$20</f>
        <v>868259.67</v>
      </c>
      <c r="E14" s="45">
        <f>+'[1]Mod1_Mis.12 spese correnti'!$F$29</f>
        <v>286708901.13999999</v>
      </c>
      <c r="F14" s="10">
        <f>SUM(C14:E14)</f>
        <v>461931388.55999994</v>
      </c>
    </row>
    <row r="15" spans="2:7" ht="16.5" thickBot="1">
      <c r="B15" s="1" t="s">
        <v>23</v>
      </c>
      <c r="C15" s="45">
        <f>+'[1]Mod1_Mis.12 spese correnti'!$G$15</f>
        <v>254258587.39999998</v>
      </c>
      <c r="D15" s="45">
        <f>+'[1]Mod1_Mis.12 spese correnti'!$G$20</f>
        <v>5935720.2599999998</v>
      </c>
      <c r="E15" s="45">
        <f>+'[1]Mod1_Mis.12 spese correnti'!$G$29</f>
        <v>101099849.98999999</v>
      </c>
      <c r="F15" s="10">
        <f>SUM(C15:E15)</f>
        <v>361294157.64999998</v>
      </c>
    </row>
    <row r="16" spans="2:7" ht="16.5" thickBot="1">
      <c r="B16" s="5" t="s">
        <v>8</v>
      </c>
      <c r="C16" s="44">
        <f>SUM(C14:C15)</f>
        <v>428612815.14999998</v>
      </c>
      <c r="D16" s="44">
        <f>SUM(D14:D15)</f>
        <v>6803979.9299999997</v>
      </c>
      <c r="E16" s="44">
        <f>SUM(E14:E15)</f>
        <v>387808751.13</v>
      </c>
      <c r="F16" s="43">
        <f>SUM(F14:F15)</f>
        <v>823225546.20999992</v>
      </c>
    </row>
    <row r="17" spans="2:6" ht="13.5" customHeight="1">
      <c r="B17" s="82" t="s">
        <v>50</v>
      </c>
      <c r="C17" s="82"/>
      <c r="D17" s="82"/>
      <c r="E17" s="82"/>
      <c r="F17" s="82"/>
    </row>
    <row r="18" spans="2:6" ht="10.5" customHeight="1"/>
    <row r="19" spans="2:6">
      <c r="B19" s="84" t="s">
        <v>73</v>
      </c>
      <c r="C19" s="84"/>
      <c r="D19" s="84"/>
      <c r="E19" s="84"/>
      <c r="F19" s="84"/>
    </row>
    <row r="20" spans="2:6" ht="31.5">
      <c r="B20" s="13" t="s">
        <v>52</v>
      </c>
      <c r="C20" s="3" t="s">
        <v>5</v>
      </c>
      <c r="D20" s="3" t="s">
        <v>6</v>
      </c>
      <c r="E20" s="3" t="s">
        <v>7</v>
      </c>
      <c r="F20" s="3" t="s">
        <v>10</v>
      </c>
    </row>
    <row r="21" spans="2:6" ht="15.75">
      <c r="B21" s="1" t="s">
        <v>22</v>
      </c>
      <c r="C21" s="45">
        <f t="shared" ref="C21:F22" si="0">SUM(C7,C14)</f>
        <v>181796450.50999999</v>
      </c>
      <c r="D21" s="45">
        <f t="shared" si="0"/>
        <v>868259.67</v>
      </c>
      <c r="E21" s="45">
        <f t="shared" si="0"/>
        <v>289442213.20999998</v>
      </c>
      <c r="F21" s="10">
        <f t="shared" si="0"/>
        <v>472106923.38999993</v>
      </c>
    </row>
    <row r="22" spans="2:6" ht="16.5" thickBot="1">
      <c r="B22" s="1" t="s">
        <v>23</v>
      </c>
      <c r="C22" s="45">
        <f t="shared" si="0"/>
        <v>357597402.17999995</v>
      </c>
      <c r="D22" s="45">
        <f t="shared" si="0"/>
        <v>5935720.2599999998</v>
      </c>
      <c r="E22" s="45">
        <f t="shared" si="0"/>
        <v>101688319.69</v>
      </c>
      <c r="F22" s="10">
        <f t="shared" si="0"/>
        <v>465221442.13</v>
      </c>
    </row>
    <row r="23" spans="2:6" ht="16.5" thickBot="1">
      <c r="B23" s="5" t="s">
        <v>8</v>
      </c>
      <c r="C23" s="44">
        <f>SUM(C21:C22)</f>
        <v>539393852.68999994</v>
      </c>
      <c r="D23" s="44">
        <f>SUM(D21:D22)</f>
        <v>6803979.9299999997</v>
      </c>
      <c r="E23" s="44">
        <f>SUM(E21:E22)</f>
        <v>391130532.89999998</v>
      </c>
      <c r="F23" s="43">
        <f>SUM(F21:F22)</f>
        <v>937328365.51999998</v>
      </c>
    </row>
    <row r="24" spans="2:6">
      <c r="B24" s="82" t="s">
        <v>50</v>
      </c>
      <c r="C24" s="82"/>
      <c r="D24" s="82"/>
      <c r="E24" s="82"/>
      <c r="F24" s="82"/>
    </row>
    <row r="25" spans="2:6" ht="15.75">
      <c r="B25" s="16"/>
      <c r="C25" s="17"/>
      <c r="D25" s="17"/>
      <c r="E25" s="17"/>
      <c r="F25" s="17"/>
    </row>
    <row r="26" spans="2:6">
      <c r="B26" s="84" t="s">
        <v>11</v>
      </c>
      <c r="C26" s="84"/>
      <c r="D26" s="84"/>
      <c r="E26" s="84"/>
      <c r="F26" s="84"/>
    </row>
    <row r="27" spans="2:6" ht="31.5">
      <c r="B27" s="13" t="s">
        <v>52</v>
      </c>
      <c r="C27" s="3" t="s">
        <v>5</v>
      </c>
      <c r="D27" s="3" t="s">
        <v>6</v>
      </c>
      <c r="E27" s="3" t="s">
        <v>7</v>
      </c>
      <c r="F27" s="3" t="s">
        <v>10</v>
      </c>
    </row>
    <row r="28" spans="2:6" ht="15.75">
      <c r="B28" s="1" t="s">
        <v>49</v>
      </c>
      <c r="C28" s="45">
        <f>+'[1]Mod1_Mis.12 spese correnti'!$N$15</f>
        <v>4563400.1499999994</v>
      </c>
      <c r="D28" s="45">
        <f>+'[1]Mod1_Mis.12 spese correnti'!$N$20</f>
        <v>0</v>
      </c>
      <c r="E28" s="45">
        <f>+'[1]Mod1_Mis.12 spese correnti'!$N$29</f>
        <v>1775719.82</v>
      </c>
      <c r="F28" s="10">
        <f>SUM(C28:E28)</f>
        <v>6339119.9699999997</v>
      </c>
    </row>
    <row r="29" spans="2:6" ht="16.5" thickBot="1">
      <c r="B29" s="1" t="s">
        <v>23</v>
      </c>
      <c r="C29" s="45">
        <f>+'[1]Mod1_Mis.12 spese correnti'!$O$15</f>
        <v>4063720.4300000016</v>
      </c>
      <c r="D29" s="45">
        <f>+'[1]Mod1_Mis.12 spese correnti'!$O$20</f>
        <v>0</v>
      </c>
      <c r="E29" s="45">
        <f>+'[1]Mod1_Mis.12 spese correnti'!$O$29</f>
        <v>466359.15</v>
      </c>
      <c r="F29" s="10">
        <f>SUM(C29:E29)</f>
        <v>4530079.5800000019</v>
      </c>
    </row>
    <row r="30" spans="2:6" ht="16.5" thickBot="1">
      <c r="B30" s="5" t="s">
        <v>8</v>
      </c>
      <c r="C30" s="44">
        <f>SUM(C28:C29)</f>
        <v>8627120.5800000019</v>
      </c>
      <c r="D30" s="44">
        <f>SUM(D28:D29)</f>
        <v>0</v>
      </c>
      <c r="E30" s="44">
        <f>SUM(E28:E29)</f>
        <v>2242078.9700000002</v>
      </c>
      <c r="F30" s="43">
        <f>SUM(F28:F29)</f>
        <v>10869199.550000001</v>
      </c>
    </row>
    <row r="31" spans="2:6">
      <c r="B31" s="82" t="s">
        <v>50</v>
      </c>
      <c r="C31" s="82"/>
      <c r="D31" s="82"/>
      <c r="E31" s="82"/>
      <c r="F31" s="82"/>
    </row>
    <row r="33" spans="2:6">
      <c r="B33" s="83" t="s">
        <v>34</v>
      </c>
      <c r="C33" s="83"/>
      <c r="D33" s="83"/>
      <c r="E33" s="83"/>
      <c r="F33" s="83"/>
    </row>
    <row r="34" spans="2:6" ht="31.5">
      <c r="B34" s="13" t="s">
        <v>52</v>
      </c>
      <c r="C34" s="3" t="s">
        <v>5</v>
      </c>
      <c r="D34" s="3" t="s">
        <v>6</v>
      </c>
      <c r="E34" s="3" t="s">
        <v>7</v>
      </c>
      <c r="F34" s="3" t="s">
        <v>10</v>
      </c>
    </row>
    <row r="35" spans="2:6" ht="15.75">
      <c r="B35" s="1" t="s">
        <v>49</v>
      </c>
      <c r="C35" s="45">
        <f>+'[1]Mod1_Mis.12 spese correnti'!$R$15</f>
        <v>142784776.71000001</v>
      </c>
      <c r="D35" s="45">
        <f>+'[1]Mod1_Mis.12 spese correnti'!$R$20</f>
        <v>852050.04</v>
      </c>
      <c r="E35" s="45">
        <f>+'[1]Mod1_Mis.12 spese correnti'!$R$29</f>
        <v>262815977.18000001</v>
      </c>
      <c r="F35" s="10">
        <f>SUM(C35:E35)</f>
        <v>406452803.93000001</v>
      </c>
    </row>
    <row r="36" spans="2:6" ht="16.5" thickBot="1">
      <c r="B36" s="1" t="s">
        <v>23</v>
      </c>
      <c r="C36" s="45">
        <f>+'[1]Mod1_Mis.12 spese correnti'!$S$15</f>
        <v>196155604.86999997</v>
      </c>
      <c r="D36" s="45">
        <f>+'[1]Mod1_Mis.12 spese correnti'!$S$20</f>
        <v>800000</v>
      </c>
      <c r="E36" s="45">
        <f>+'[1]Mod1_Mis.12 spese correnti'!$S$29</f>
        <v>75113477.170000002</v>
      </c>
      <c r="F36" s="10">
        <f>SUM(C36:E36)</f>
        <v>272069082.03999996</v>
      </c>
    </row>
    <row r="37" spans="2:6" ht="16.5" thickBot="1">
      <c r="B37" s="5" t="s">
        <v>8</v>
      </c>
      <c r="C37" s="44">
        <f>SUM(C35:C36)</f>
        <v>338940381.57999998</v>
      </c>
      <c r="D37" s="44">
        <f>SUM(D35:D36)</f>
        <v>1652050.04</v>
      </c>
      <c r="E37" s="44">
        <f>SUM(E35:E36)</f>
        <v>337929454.35000002</v>
      </c>
      <c r="F37" s="43">
        <f>SUM(F35:F36)</f>
        <v>678521885.97000003</v>
      </c>
    </row>
    <row r="38" spans="2:6">
      <c r="B38" s="82" t="s">
        <v>50</v>
      </c>
      <c r="C38" s="82"/>
      <c r="D38" s="82"/>
      <c r="E38" s="82"/>
      <c r="F38" s="82"/>
    </row>
    <row r="40" spans="2:6">
      <c r="B40" s="83" t="s">
        <v>74</v>
      </c>
      <c r="C40" s="83"/>
      <c r="D40" s="83"/>
      <c r="E40" s="83"/>
      <c r="F40" s="83"/>
    </row>
    <row r="41" spans="2:6" ht="31.5">
      <c r="B41" s="13" t="s">
        <v>52</v>
      </c>
      <c r="C41" s="3" t="s">
        <v>5</v>
      </c>
      <c r="D41" s="3" t="s">
        <v>6</v>
      </c>
      <c r="E41" s="3" t="s">
        <v>7</v>
      </c>
      <c r="F41" s="3" t="s">
        <v>10</v>
      </c>
    </row>
    <row r="42" spans="2:6" ht="15.75">
      <c r="B42" s="1" t="s">
        <v>49</v>
      </c>
      <c r="C42" s="45">
        <f>SUM(C28,C35)</f>
        <v>147348176.86000001</v>
      </c>
      <c r="D42" s="45">
        <f t="shared" ref="D42:E42" si="1">SUM(D28,D35)</f>
        <v>852050.04</v>
      </c>
      <c r="E42" s="45">
        <f t="shared" si="1"/>
        <v>264591697</v>
      </c>
      <c r="F42" s="10">
        <f>SUM(C42:E42)</f>
        <v>412791923.89999998</v>
      </c>
    </row>
    <row r="43" spans="2:6" ht="16.5" thickBot="1">
      <c r="B43" s="1" t="s">
        <v>23</v>
      </c>
      <c r="C43" s="45">
        <f>SUM(C29,C36)</f>
        <v>200219325.29999998</v>
      </c>
      <c r="D43" s="45">
        <f t="shared" ref="D43:E43" si="2">SUM(D29,D36)</f>
        <v>800000</v>
      </c>
      <c r="E43" s="45">
        <f t="shared" si="2"/>
        <v>75579836.320000008</v>
      </c>
      <c r="F43" s="10">
        <f>SUM(C43:E43)</f>
        <v>276599161.62</v>
      </c>
    </row>
    <row r="44" spans="2:6" ht="16.5" thickBot="1">
      <c r="B44" s="5" t="s">
        <v>8</v>
      </c>
      <c r="C44" s="44">
        <f>SUM(C42:C43)</f>
        <v>347567502.15999997</v>
      </c>
      <c r="D44" s="44">
        <f>SUM(D42:D43)</f>
        <v>1652050.04</v>
      </c>
      <c r="E44" s="44">
        <f>SUM(E42:E43)</f>
        <v>340171533.31999999</v>
      </c>
      <c r="F44" s="43">
        <f>SUM(F42:F43)</f>
        <v>689391085.51999998</v>
      </c>
    </row>
    <row r="45" spans="2:6">
      <c r="B45" s="82" t="s">
        <v>50</v>
      </c>
      <c r="C45" s="82"/>
      <c r="D45" s="82"/>
      <c r="E45" s="82"/>
      <c r="F45" s="82"/>
    </row>
    <row r="46" spans="2:6" ht="15.75">
      <c r="B46" s="16"/>
      <c r="C46" s="17"/>
      <c r="D46" s="17"/>
      <c r="E46" s="17"/>
      <c r="F46" s="17"/>
    </row>
    <row r="47" spans="2:6">
      <c r="B47" s="83" t="s">
        <v>35</v>
      </c>
      <c r="C47" s="83"/>
      <c r="D47" s="83"/>
      <c r="E47" s="83"/>
      <c r="F47" s="83"/>
    </row>
    <row r="48" spans="2:6" ht="31.5">
      <c r="B48" s="13" t="s">
        <v>52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5.75">
      <c r="B49" s="1" t="s">
        <v>49</v>
      </c>
      <c r="C49" s="45">
        <f>+'[1]Mod1_Mis.12 spese correnti'!$Z$15</f>
        <v>1757007.5300000003</v>
      </c>
      <c r="D49" s="45">
        <f>+'[1]Mod1_Mis.12 spese correnti'!$Z$20</f>
        <v>0</v>
      </c>
      <c r="E49" s="45">
        <f>+'[1]Mod1_Mis.12 spese correnti'!$Z$29</f>
        <v>699262.97000000009</v>
      </c>
      <c r="F49" s="10">
        <f>SUM(C49:E49)</f>
        <v>2456270.5000000005</v>
      </c>
    </row>
    <row r="50" spans="2:6" ht="16.5" thickBot="1">
      <c r="B50" s="1" t="s">
        <v>23</v>
      </c>
      <c r="C50" s="45">
        <f>+'[1]Mod1_Mis.12 spese correnti'!$AA$15</f>
        <v>2031408.46</v>
      </c>
      <c r="D50" s="45">
        <f>+'[1]Mod1_Mis.12 spese correnti'!$AA$20</f>
        <v>0</v>
      </c>
      <c r="E50" s="45">
        <f>+'[1]Mod1_Mis.12 spese correnti'!$AA$29</f>
        <v>12038.509999999998</v>
      </c>
      <c r="F50" s="10">
        <f>SUM(C50:E50)</f>
        <v>2043446.97</v>
      </c>
    </row>
    <row r="51" spans="2:6" ht="16.5" thickBot="1">
      <c r="B51" s="5" t="s">
        <v>8</v>
      </c>
      <c r="C51" s="44">
        <f>SUM(C49:C50)</f>
        <v>3788415.99</v>
      </c>
      <c r="D51" s="44">
        <f>SUM(D49:D50)</f>
        <v>0</v>
      </c>
      <c r="E51" s="44">
        <f>SUM(E49:E50)</f>
        <v>711301.4800000001</v>
      </c>
      <c r="F51" s="43">
        <f>SUM(F49:F50)</f>
        <v>4499717.4700000007</v>
      </c>
    </row>
    <row r="52" spans="2:6">
      <c r="B52" s="82" t="s">
        <v>50</v>
      </c>
      <c r="C52" s="82"/>
      <c r="D52" s="82"/>
      <c r="E52" s="82"/>
      <c r="F52" s="82"/>
    </row>
    <row r="54" spans="2:6">
      <c r="B54" s="83" t="s">
        <v>36</v>
      </c>
      <c r="C54" s="83"/>
      <c r="D54" s="83"/>
      <c r="E54" s="83"/>
      <c r="F54" s="83"/>
    </row>
    <row r="55" spans="2:6" ht="31.5">
      <c r="B55" s="13" t="s">
        <v>52</v>
      </c>
      <c r="C55" s="3" t="s">
        <v>5</v>
      </c>
      <c r="D55" s="3" t="s">
        <v>6</v>
      </c>
      <c r="E55" s="3" t="s">
        <v>7</v>
      </c>
      <c r="F55" s="3" t="s">
        <v>10</v>
      </c>
    </row>
    <row r="56" spans="2:6" ht="15.75">
      <c r="B56" s="1" t="s">
        <v>49</v>
      </c>
      <c r="C56" s="45">
        <f>+'[1]Mod1_Mis.12 spese correnti'!$AD$15</f>
        <v>27384577.520000003</v>
      </c>
      <c r="D56" s="45">
        <f>+'[1]Mod1_Mis.12 spese correnti'!$AD$20</f>
        <v>0</v>
      </c>
      <c r="E56" s="45">
        <f>+'[1]Mod1_Mis.12 spese correnti'!$AD$29</f>
        <v>32851029.039999995</v>
      </c>
      <c r="F56" s="10">
        <f>SUM(C56:E56)</f>
        <v>60235606.560000002</v>
      </c>
    </row>
    <row r="57" spans="2:6" ht="16.5" thickBot="1">
      <c r="B57" s="1" t="s">
        <v>23</v>
      </c>
      <c r="C57" s="45">
        <f>+'[1]Mod1_Mis.12 spese correnti'!$AE$15</f>
        <v>50858074.020000003</v>
      </c>
      <c r="D57" s="45">
        <f>+'[1]Mod1_Mis.12 spese correnti'!$AE$20</f>
        <v>20000</v>
      </c>
      <c r="E57" s="45">
        <f>+'[1]Mod1_Mis.12 spese correnti'!$AE$29</f>
        <v>9603372.959999999</v>
      </c>
      <c r="F57" s="10">
        <f>SUM(C57:E57)</f>
        <v>60481446.980000004</v>
      </c>
    </row>
    <row r="58" spans="2:6" ht="16.5" thickBot="1">
      <c r="B58" s="5" t="s">
        <v>8</v>
      </c>
      <c r="C58" s="44">
        <f>SUM(C56:C57)</f>
        <v>78242651.540000007</v>
      </c>
      <c r="D58" s="44">
        <f>SUM(D56:D57)</f>
        <v>20000</v>
      </c>
      <c r="E58" s="44">
        <f>SUM(E56:E57)</f>
        <v>42454401.999999993</v>
      </c>
      <c r="F58" s="43">
        <f>SUM(F56:F57)</f>
        <v>120717053.54000001</v>
      </c>
    </row>
    <row r="59" spans="2:6">
      <c r="B59" s="82" t="s">
        <v>50</v>
      </c>
      <c r="C59" s="82"/>
      <c r="D59" s="82"/>
      <c r="E59" s="82"/>
      <c r="F59" s="82"/>
    </row>
    <row r="60" spans="2:6" ht="9" customHeight="1"/>
    <row r="61" spans="2:6">
      <c r="B61" s="83" t="s">
        <v>75</v>
      </c>
      <c r="C61" s="83"/>
      <c r="D61" s="83"/>
      <c r="E61" s="83"/>
      <c r="F61" s="83"/>
    </row>
    <row r="62" spans="2:6" ht="31.5">
      <c r="B62" s="13" t="s">
        <v>52</v>
      </c>
      <c r="C62" s="3" t="s">
        <v>5</v>
      </c>
      <c r="D62" s="3" t="s">
        <v>6</v>
      </c>
      <c r="E62" s="3" t="s">
        <v>7</v>
      </c>
      <c r="F62" s="3" t="s">
        <v>10</v>
      </c>
    </row>
    <row r="63" spans="2:6" ht="15.75">
      <c r="B63" s="1" t="s">
        <v>49</v>
      </c>
      <c r="C63" s="45">
        <f>SUM(C49,C56)</f>
        <v>29141585.050000004</v>
      </c>
      <c r="D63" s="45">
        <f t="shared" ref="D63:E63" si="3">SUM(D49,D56)</f>
        <v>0</v>
      </c>
      <c r="E63" s="45">
        <f t="shared" si="3"/>
        <v>33550292.009999994</v>
      </c>
      <c r="F63" s="10">
        <f>SUM(C63:E63)</f>
        <v>62691877.060000002</v>
      </c>
    </row>
    <row r="64" spans="2:6" ht="16.5" thickBot="1">
      <c r="B64" s="1" t="s">
        <v>23</v>
      </c>
      <c r="C64" s="45">
        <f>SUM(C50,C57)</f>
        <v>52889482.480000004</v>
      </c>
      <c r="D64" s="45">
        <f t="shared" ref="D64:E64" si="4">SUM(D50,D57)</f>
        <v>20000</v>
      </c>
      <c r="E64" s="45">
        <f t="shared" si="4"/>
        <v>9615411.4699999988</v>
      </c>
      <c r="F64" s="10">
        <f>SUM(C64:E64)</f>
        <v>62524893.950000003</v>
      </c>
    </row>
    <row r="65" spans="2:10" ht="18" customHeight="1" thickBot="1">
      <c r="B65" s="5" t="s">
        <v>8</v>
      </c>
      <c r="C65" s="44">
        <f>SUM(C63:C64)</f>
        <v>82031067.530000001</v>
      </c>
      <c r="D65" s="44">
        <f>SUM(D63:D64)</f>
        <v>20000</v>
      </c>
      <c r="E65" s="44">
        <f>SUM(E63:E64)</f>
        <v>43165703.479999989</v>
      </c>
      <c r="F65" s="43">
        <f>SUM(F63:F64)</f>
        <v>125216771.01000001</v>
      </c>
    </row>
    <row r="66" spans="2:10">
      <c r="B66" s="82" t="s">
        <v>50</v>
      </c>
      <c r="C66" s="82"/>
      <c r="D66" s="82"/>
      <c r="E66" s="82"/>
      <c r="F66" s="82"/>
    </row>
    <row r="67" spans="2:10" ht="12.75" customHeight="1">
      <c r="B67" s="16"/>
      <c r="C67" s="17"/>
      <c r="D67" s="17"/>
      <c r="E67" s="17"/>
      <c r="F67" s="17"/>
    </row>
    <row r="68" spans="2:10">
      <c r="B68" s="83" t="s">
        <v>37</v>
      </c>
      <c r="C68" s="83"/>
      <c r="D68" s="83"/>
      <c r="E68" s="83"/>
      <c r="F68" s="83"/>
    </row>
    <row r="69" spans="2:10" ht="31.5">
      <c r="B69" s="13" t="s">
        <v>52</v>
      </c>
      <c r="C69" s="3" t="s">
        <v>5</v>
      </c>
      <c r="D69" s="3" t="s">
        <v>6</v>
      </c>
      <c r="E69" s="3" t="s">
        <v>7</v>
      </c>
      <c r="F69" s="3" t="s">
        <v>10</v>
      </c>
    </row>
    <row r="70" spans="2:10" ht="15.75">
      <c r="B70" s="1" t="s">
        <v>49</v>
      </c>
      <c r="C70" s="45">
        <f>+'[1]Mod1_Mis.12 spese correnti'!$AL$15</f>
        <v>6320407.6799999997</v>
      </c>
      <c r="D70" s="45">
        <f>+'[1]Mod1_Mis.12 spese correnti'!$AL$20</f>
        <v>0</v>
      </c>
      <c r="E70" s="45">
        <f>+'[1]Mod1_Mis.12 spese correnti'!$AL$29</f>
        <v>2474982.79</v>
      </c>
      <c r="F70" s="10">
        <f>SUM(C70:E70)</f>
        <v>8795390.4699999988</v>
      </c>
      <c r="G70" s="11"/>
      <c r="H70" s="11"/>
      <c r="I70" s="11"/>
      <c r="J70" s="11"/>
    </row>
    <row r="71" spans="2:10" ht="16.5" thickBot="1">
      <c r="B71" s="1" t="s">
        <v>23</v>
      </c>
      <c r="C71" s="45">
        <f>+'[1]Mod1_Mis.12 spese correnti'!$AM$15</f>
        <v>6095128.8900000015</v>
      </c>
      <c r="D71" s="45">
        <f>+'[1]Mod1_Mis.12 spese correnti'!$AM$20</f>
        <v>0</v>
      </c>
      <c r="E71" s="45">
        <f>+'[1]Mod1_Mis.12 spese correnti'!$AM$29</f>
        <v>478397.66</v>
      </c>
      <c r="F71" s="10">
        <f>SUM(C71:E71)</f>
        <v>6573526.5500000017</v>
      </c>
      <c r="G71" s="11"/>
      <c r="H71" s="11"/>
      <c r="I71" s="11"/>
      <c r="J71" s="11"/>
    </row>
    <row r="72" spans="2:10" ht="16.5" thickBot="1">
      <c r="B72" s="5" t="s">
        <v>8</v>
      </c>
      <c r="C72" s="44">
        <f>SUM(C70:C71)</f>
        <v>12415536.57</v>
      </c>
      <c r="D72" s="44">
        <f>SUM(D70:D71)</f>
        <v>0</v>
      </c>
      <c r="E72" s="44">
        <f>SUM(E70:E71)</f>
        <v>2953380.45</v>
      </c>
      <c r="F72" s="43">
        <f>SUM(F70:F71)</f>
        <v>15368917.02</v>
      </c>
      <c r="G72" s="11"/>
      <c r="H72" s="11"/>
      <c r="I72" s="11"/>
      <c r="J72" s="11"/>
    </row>
    <row r="73" spans="2:10">
      <c r="B73" s="82" t="s">
        <v>50</v>
      </c>
      <c r="C73" s="82"/>
      <c r="D73" s="82"/>
      <c r="E73" s="82"/>
      <c r="F73" s="82"/>
    </row>
    <row r="75" spans="2:10" ht="33.75" customHeight="1">
      <c r="B75" s="85" t="s">
        <v>38</v>
      </c>
      <c r="C75" s="85"/>
      <c r="D75" s="85"/>
      <c r="E75" s="85"/>
      <c r="F75" s="85"/>
    </row>
    <row r="76" spans="2:10" ht="31.5">
      <c r="B76" s="13" t="s">
        <v>52</v>
      </c>
      <c r="C76" s="3" t="s">
        <v>5</v>
      </c>
      <c r="D76" s="3" t="s">
        <v>6</v>
      </c>
      <c r="E76" s="3" t="s">
        <v>7</v>
      </c>
      <c r="F76" s="3" t="s">
        <v>10</v>
      </c>
    </row>
    <row r="77" spans="2:10" ht="15.75">
      <c r="B77" s="1" t="s">
        <v>49</v>
      </c>
      <c r="C77" s="45">
        <f>+'[1]Mod1_Mis.12 spese correnti'!$AP$15</f>
        <v>170169354.23000002</v>
      </c>
      <c r="D77" s="45">
        <f>+'[1]Mod1_Mis.12 spese correnti'!$AP$20</f>
        <v>852050.04</v>
      </c>
      <c r="E77" s="45">
        <f>+'[1]Mod1_Mis.12 spese correnti'!$AP$29</f>
        <v>295667006.22000003</v>
      </c>
      <c r="F77" s="10">
        <f>SUM(C77:E77)</f>
        <v>466688410.49000001</v>
      </c>
      <c r="G77" s="11"/>
      <c r="H77" s="11"/>
      <c r="I77" s="11"/>
      <c r="J77" s="11"/>
    </row>
    <row r="78" spans="2:10" ht="16.5" thickBot="1">
      <c r="B78" s="1" t="s">
        <v>23</v>
      </c>
      <c r="C78" s="45">
        <f>+'[1]Mod1_Mis.12 spese correnti'!$AQ$15</f>
        <v>247013678.88999999</v>
      </c>
      <c r="D78" s="45">
        <f>+'[1]Mod1_Mis.12 spese correnti'!$AQ$20</f>
        <v>820000</v>
      </c>
      <c r="E78" s="45">
        <f>+'[1]Mod1_Mis.12 spese correnti'!$AQ$29</f>
        <v>84716850.129999995</v>
      </c>
      <c r="F78" s="10">
        <f>SUM(C78:E78)</f>
        <v>332550529.01999998</v>
      </c>
      <c r="G78" s="11"/>
      <c r="H78" s="11"/>
      <c r="I78" s="11"/>
      <c r="J78" s="11"/>
    </row>
    <row r="79" spans="2:10" ht="16.5" thickBot="1">
      <c r="B79" s="5" t="s">
        <v>8</v>
      </c>
      <c r="C79" s="44">
        <f>SUM(C77:C78)</f>
        <v>417183033.12</v>
      </c>
      <c r="D79" s="44">
        <f>SUM(D77:D78)</f>
        <v>1672050.04</v>
      </c>
      <c r="E79" s="44">
        <f>SUM(E77:E78)</f>
        <v>380383856.35000002</v>
      </c>
      <c r="F79" s="43">
        <f>SUM(F77:F78)</f>
        <v>799238939.50999999</v>
      </c>
      <c r="G79" s="11"/>
      <c r="H79" s="11"/>
      <c r="I79" s="11"/>
      <c r="J79" s="11"/>
    </row>
    <row r="80" spans="2:10">
      <c r="B80" s="82" t="s">
        <v>50</v>
      </c>
      <c r="C80" s="82"/>
      <c r="D80" s="82"/>
      <c r="E80" s="82"/>
      <c r="F80" s="82"/>
    </row>
    <row r="81" spans="2:11">
      <c r="F81" s="11" t="s">
        <v>9</v>
      </c>
    </row>
    <row r="82" spans="2:11">
      <c r="B82" s="83" t="s">
        <v>76</v>
      </c>
      <c r="C82" s="83"/>
      <c r="D82" s="83"/>
      <c r="E82" s="83"/>
      <c r="F82" s="83"/>
    </row>
    <row r="83" spans="2:11" ht="31.5">
      <c r="B83" s="13" t="s">
        <v>52</v>
      </c>
      <c r="C83" s="3" t="s">
        <v>5</v>
      </c>
      <c r="D83" s="3" t="s">
        <v>6</v>
      </c>
      <c r="E83" s="3" t="s">
        <v>7</v>
      </c>
      <c r="F83" s="3" t="s">
        <v>10</v>
      </c>
    </row>
    <row r="84" spans="2:11" ht="15.75">
      <c r="B84" s="1" t="s">
        <v>49</v>
      </c>
      <c r="C84" s="45">
        <f>SUM(C70,C77)</f>
        <v>176489761.91000003</v>
      </c>
      <c r="D84" s="45">
        <f t="shared" ref="D84:E84" si="5">SUM(D70,D77)</f>
        <v>852050.04</v>
      </c>
      <c r="E84" s="45">
        <f t="shared" si="5"/>
        <v>298141989.01000005</v>
      </c>
      <c r="F84" s="10">
        <f>SUM(C84:E84)</f>
        <v>475483800.96000004</v>
      </c>
      <c r="G84" s="11"/>
      <c r="H84" s="11"/>
      <c r="I84" s="11"/>
      <c r="J84" s="11"/>
      <c r="K84" s="11"/>
    </row>
    <row r="85" spans="2:11" ht="16.5" thickBot="1">
      <c r="B85" s="1" t="s">
        <v>23</v>
      </c>
      <c r="C85" s="45">
        <f>SUM(C71,C78)</f>
        <v>253108807.78</v>
      </c>
      <c r="D85" s="45">
        <f t="shared" ref="D85:E85" si="6">SUM(D71,D78)</f>
        <v>820000</v>
      </c>
      <c r="E85" s="45">
        <f t="shared" si="6"/>
        <v>85195247.789999992</v>
      </c>
      <c r="F85" s="10">
        <f>SUM(C85:E85)</f>
        <v>339124055.56999999</v>
      </c>
      <c r="G85" s="11"/>
      <c r="H85" s="11"/>
      <c r="I85" s="11"/>
      <c r="J85" s="11"/>
      <c r="K85" s="11"/>
    </row>
    <row r="86" spans="2:11" ht="16.5" thickBot="1">
      <c r="B86" s="5" t="s">
        <v>8</v>
      </c>
      <c r="C86" s="44">
        <f>SUM(C84:C85)</f>
        <v>429598569.69000006</v>
      </c>
      <c r="D86" s="44">
        <f t="shared" ref="D86:E86" si="7">SUM(D84:D85)</f>
        <v>1672050.04</v>
      </c>
      <c r="E86" s="44">
        <f t="shared" si="7"/>
        <v>383337236.80000007</v>
      </c>
      <c r="F86" s="43">
        <f>SUM(F72,F79)</f>
        <v>814607856.52999997</v>
      </c>
      <c r="G86" s="11"/>
      <c r="H86" s="11"/>
      <c r="I86" s="11"/>
      <c r="J86" s="11"/>
      <c r="K86" s="11"/>
    </row>
    <row r="87" spans="2:11">
      <c r="B87" s="82" t="s">
        <v>50</v>
      </c>
      <c r="C87" s="82"/>
      <c r="D87" s="82"/>
      <c r="E87" s="82"/>
      <c r="F87" s="82"/>
    </row>
    <row r="88" spans="2:11">
      <c r="B88" s="12" t="s">
        <v>9</v>
      </c>
      <c r="C88" s="12"/>
      <c r="D88" s="12"/>
      <c r="E88" s="12"/>
      <c r="F88" s="11" t="s">
        <v>9</v>
      </c>
    </row>
    <row r="89" spans="2:11">
      <c r="B89" s="9" t="s">
        <v>9</v>
      </c>
      <c r="C89" s="11" t="s">
        <v>9</v>
      </c>
    </row>
    <row r="90" spans="2:11">
      <c r="C90" s="11" t="s">
        <v>9</v>
      </c>
      <c r="D90" s="11" t="s">
        <v>9</v>
      </c>
      <c r="E90" s="11" t="s">
        <v>9</v>
      </c>
    </row>
    <row r="91" spans="2:11">
      <c r="C91" s="9" t="s">
        <v>9</v>
      </c>
    </row>
    <row r="92" spans="2:11">
      <c r="C92" s="9" t="s">
        <v>9</v>
      </c>
    </row>
  </sheetData>
  <mergeCells count="27">
    <mergeCell ref="B1:F2"/>
    <mergeCell ref="B4:F4"/>
    <mergeCell ref="B87:F87"/>
    <mergeCell ref="B45:F45"/>
    <mergeCell ref="B52:F52"/>
    <mergeCell ref="B59:F59"/>
    <mergeCell ref="B66:F66"/>
    <mergeCell ref="B73:F73"/>
    <mergeCell ref="B54:F54"/>
    <mergeCell ref="B47:F47"/>
    <mergeCell ref="B82:F82"/>
    <mergeCell ref="B61:F61"/>
    <mergeCell ref="B68:F68"/>
    <mergeCell ref="B75:F75"/>
    <mergeCell ref="B80:F80"/>
    <mergeCell ref="B5:F5"/>
    <mergeCell ref="B38:F38"/>
    <mergeCell ref="B40:F40"/>
    <mergeCell ref="B19:F19"/>
    <mergeCell ref="B26:F26"/>
    <mergeCell ref="B33:F33"/>
    <mergeCell ref="B3:F3"/>
    <mergeCell ref="B10:F10"/>
    <mergeCell ref="B17:F17"/>
    <mergeCell ref="B24:F24"/>
    <mergeCell ref="B31:F31"/>
    <mergeCell ref="B12:F12"/>
  </mergeCells>
  <pageMargins left="0.70866141732283472" right="0.70866141732283472" top="0.55118110236220474" bottom="0.74803149606299213" header="0.31496062992125984" footer="0.31496062992125984"/>
  <pageSetup paperSize="8" scale="9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F87"/>
  <sheetViews>
    <sheetView topLeftCell="A2" zoomScaleNormal="100" workbookViewId="0">
      <selection activeCell="A2" sqref="A2"/>
    </sheetView>
  </sheetViews>
  <sheetFormatPr defaultColWidth="8.85546875" defaultRowHeight="15"/>
  <cols>
    <col min="1" max="1" width="8.85546875" style="9"/>
    <col min="2" max="2" width="50.7109375" style="9" customWidth="1"/>
    <col min="3" max="6" width="20.7109375" style="9" customWidth="1"/>
    <col min="7" max="16384" width="8.85546875" style="9"/>
  </cols>
  <sheetData>
    <row r="1" spans="2:6">
      <c r="B1" s="75" t="s">
        <v>63</v>
      </c>
      <c r="C1" s="75"/>
      <c r="D1" s="75"/>
      <c r="E1" s="75"/>
      <c r="F1" s="75"/>
    </row>
    <row r="2" spans="2:6" ht="51" customHeight="1">
      <c r="B2" s="75"/>
      <c r="C2" s="75"/>
      <c r="D2" s="75"/>
      <c r="E2" s="75"/>
      <c r="F2" s="75"/>
    </row>
    <row r="3" spans="2:6">
      <c r="B3" s="81" t="s">
        <v>61</v>
      </c>
      <c r="C3" s="81"/>
      <c r="D3" s="81"/>
      <c r="E3" s="81"/>
      <c r="F3" s="81"/>
    </row>
    <row r="4" spans="2:6" ht="9.75" customHeight="1">
      <c r="B4" s="81"/>
      <c r="C4" s="81"/>
      <c r="D4" s="81"/>
      <c r="E4" s="81"/>
      <c r="F4" s="81"/>
    </row>
    <row r="5" spans="2:6">
      <c r="B5" s="74" t="s">
        <v>26</v>
      </c>
      <c r="C5" s="80"/>
      <c r="D5" s="80"/>
      <c r="E5" s="80"/>
      <c r="F5" s="80"/>
    </row>
    <row r="6" spans="2:6" ht="31.5">
      <c r="B6" s="13" t="s">
        <v>53</v>
      </c>
      <c r="C6" s="3" t="s">
        <v>5</v>
      </c>
      <c r="D6" s="3" t="s">
        <v>6</v>
      </c>
      <c r="E6" s="3" t="s">
        <v>7</v>
      </c>
      <c r="F6" s="3" t="s">
        <v>10</v>
      </c>
    </row>
    <row r="7" spans="2:6" ht="15.75">
      <c r="B7" s="1" t="s">
        <v>49</v>
      </c>
      <c r="C7" s="45">
        <f>+'[1]Mod_1 Mis.12 spese in conto cap'!$B$15</f>
        <v>10515985.74</v>
      </c>
      <c r="D7" s="45">
        <f>+'[1]Mod_1 Mis.12 spese in conto cap'!$B$20</f>
        <v>545557.35</v>
      </c>
      <c r="E7" s="45">
        <f>+'[1]Mod_1 Mis.12 spese in conto cap'!$B$29</f>
        <v>2542493.63</v>
      </c>
      <c r="F7" s="10">
        <f>SUM(C7:E7)</f>
        <v>13604036.719999999</v>
      </c>
    </row>
    <row r="8" spans="2:6" ht="16.5" thickBot="1">
      <c r="B8" s="1" t="s">
        <v>23</v>
      </c>
      <c r="C8" s="45">
        <f>+'[1]Mod_1 Mis.12 spese in conto cap'!$C$15</f>
        <v>31866951.879999999</v>
      </c>
      <c r="D8" s="45">
        <f>+'[1]Mod_1 Mis.12 spese in conto cap'!$C$20</f>
        <v>0</v>
      </c>
      <c r="E8" s="45">
        <f>+'[1]Mod_1 Mis.12 spese in conto cap'!$C$29</f>
        <v>0</v>
      </c>
      <c r="F8" s="10">
        <f>SUM(C8:E8)</f>
        <v>31866951.879999999</v>
      </c>
    </row>
    <row r="9" spans="2:6" ht="16.5" thickBot="1">
      <c r="B9" s="5" t="s">
        <v>8</v>
      </c>
      <c r="C9" s="44">
        <f>SUM(C7:C8)</f>
        <v>42382937.619999997</v>
      </c>
      <c r="D9" s="44">
        <f>SUM(D7:D8)</f>
        <v>545557.35</v>
      </c>
      <c r="E9" s="44">
        <f>SUM(E7:E8)</f>
        <v>2542493.63</v>
      </c>
      <c r="F9" s="43">
        <f>SUM(F7:F8)</f>
        <v>45470988.599999994</v>
      </c>
    </row>
    <row r="10" spans="2:6" ht="15.75">
      <c r="B10" s="34" t="s">
        <v>51</v>
      </c>
      <c r="C10" s="17"/>
      <c r="D10" s="17"/>
      <c r="E10" s="17"/>
      <c r="F10" s="17" t="s">
        <v>9</v>
      </c>
    </row>
    <row r="11" spans="2:6" ht="11.25" customHeight="1"/>
    <row r="12" spans="2:6">
      <c r="B12" s="74" t="s">
        <v>29</v>
      </c>
      <c r="C12" s="80"/>
      <c r="D12" s="80"/>
      <c r="E12" s="80"/>
      <c r="F12" s="80"/>
    </row>
    <row r="13" spans="2:6" ht="31.5">
      <c r="B13" s="13" t="s">
        <v>53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5.75">
      <c r="B14" s="1" t="s">
        <v>49</v>
      </c>
      <c r="C14" s="45">
        <f>+'[1]Mod_1 Mis.12 spese in conto cap'!$F$15</f>
        <v>0</v>
      </c>
      <c r="D14" s="45">
        <f>+'[1]Mod_1 Mis.12 spese in conto cap'!$F$20</f>
        <v>0</v>
      </c>
      <c r="E14" s="45">
        <f>+'[1]Mod_1 Mis.12 spese in conto cap'!$F$29</f>
        <v>0</v>
      </c>
      <c r="F14" s="10">
        <f>SUM(C14:E14)</f>
        <v>0</v>
      </c>
    </row>
    <row r="15" spans="2:6" ht="16.5" thickBot="1">
      <c r="B15" s="1" t="s">
        <v>23</v>
      </c>
      <c r="C15" s="45">
        <f>+'[1]Mod_1 Mis.12 spese in conto cap'!$G$15</f>
        <v>198693.54</v>
      </c>
      <c r="D15" s="45">
        <f>+'[1]Mod_1 Mis.12 spese in conto cap'!$G$20</f>
        <v>0</v>
      </c>
      <c r="E15" s="45">
        <f>+'[1]Mod_1 Mis.12 spese in conto cap'!$G$29</f>
        <v>0</v>
      </c>
      <c r="F15" s="10">
        <f>SUM(C15:E15)</f>
        <v>198693.54</v>
      </c>
    </row>
    <row r="16" spans="2:6" ht="16.5" thickBot="1">
      <c r="B16" s="5" t="s">
        <v>8</v>
      </c>
      <c r="C16" s="44">
        <f>SUM(C14:C15)</f>
        <v>198693.54</v>
      </c>
      <c r="D16" s="44">
        <f t="shared" ref="D16:E16" si="0">SUM(D14:D15)</f>
        <v>0</v>
      </c>
      <c r="E16" s="44">
        <f t="shared" si="0"/>
        <v>0</v>
      </c>
      <c r="F16" s="43">
        <f>SUM(F14:F15)</f>
        <v>198693.54</v>
      </c>
    </row>
    <row r="17" spans="2:6" ht="15.75">
      <c r="B17" s="34" t="s">
        <v>51</v>
      </c>
      <c r="C17" s="17"/>
      <c r="D17" s="17"/>
      <c r="E17" s="17"/>
      <c r="F17" s="17" t="s">
        <v>9</v>
      </c>
    </row>
    <row r="18" spans="2:6" ht="9" customHeight="1"/>
    <row r="19" spans="2:6">
      <c r="B19" s="74" t="s">
        <v>77</v>
      </c>
      <c r="C19" s="74"/>
      <c r="D19" s="74"/>
      <c r="E19" s="74"/>
      <c r="F19" s="74"/>
    </row>
    <row r="20" spans="2:6" ht="31.5">
      <c r="B20" s="13" t="s">
        <v>53</v>
      </c>
      <c r="C20" s="3" t="s">
        <v>5</v>
      </c>
      <c r="D20" s="3" t="s">
        <v>6</v>
      </c>
      <c r="E20" s="3" t="s">
        <v>7</v>
      </c>
      <c r="F20" s="3" t="s">
        <v>10</v>
      </c>
    </row>
    <row r="21" spans="2:6" ht="15.75">
      <c r="B21" s="1" t="s">
        <v>49</v>
      </c>
      <c r="C21" s="45">
        <f>+'[1]Mod_1 Mis.12 spese in conto cap'!$J$15</f>
        <v>10515985.74</v>
      </c>
      <c r="D21" s="45">
        <f>+'[1]Mod_1 Mis.12 spese in conto cap'!$J$20</f>
        <v>545557.35</v>
      </c>
      <c r="E21" s="45">
        <f>+'[1]Mod_1 Mis.12 spese in conto cap'!$J$29</f>
        <v>2542493.63</v>
      </c>
      <c r="F21" s="10">
        <f>SUM(C21:E21)</f>
        <v>13604036.719999999</v>
      </c>
    </row>
    <row r="22" spans="2:6" ht="16.5" thickBot="1">
      <c r="B22" s="1" t="s">
        <v>23</v>
      </c>
      <c r="C22" s="45">
        <f>+'[1]Mod_1 Mis.12 spese in conto cap'!$K$15</f>
        <v>32065645.419999998</v>
      </c>
      <c r="D22" s="45">
        <f>+'[1]Mod_1 Mis.12 spese in conto cap'!$K$20</f>
        <v>0</v>
      </c>
      <c r="E22" s="45">
        <f>+'[1]Mod_1 Mis.12 spese in conto cap'!$K$29</f>
        <v>0</v>
      </c>
      <c r="F22" s="10">
        <f>SUM(C22:E22)</f>
        <v>32065645.419999998</v>
      </c>
    </row>
    <row r="23" spans="2:6" ht="16.5" thickBot="1">
      <c r="B23" s="5" t="s">
        <v>8</v>
      </c>
      <c r="C23" s="44">
        <f>SUM(C21:C22)</f>
        <v>42581631.159999996</v>
      </c>
      <c r="D23" s="44">
        <f t="shared" ref="D23:E23" si="1">SUM(D21:D22)</f>
        <v>545557.35</v>
      </c>
      <c r="E23" s="44">
        <f t="shared" si="1"/>
        <v>2542493.63</v>
      </c>
      <c r="F23" s="43">
        <f>SUM(F21:F22)</f>
        <v>45669682.140000001</v>
      </c>
    </row>
    <row r="24" spans="2:6" ht="15.75">
      <c r="B24" s="34" t="s">
        <v>51</v>
      </c>
      <c r="C24" s="17"/>
      <c r="D24" s="17"/>
      <c r="E24" s="17"/>
      <c r="F24" s="17" t="s">
        <v>9</v>
      </c>
    </row>
    <row r="25" spans="2:6" ht="15.75">
      <c r="B25" s="16"/>
      <c r="C25" s="17"/>
      <c r="D25" s="17"/>
      <c r="E25" s="17"/>
      <c r="F25" s="17"/>
    </row>
    <row r="26" spans="2:6">
      <c r="B26" s="74" t="s">
        <v>27</v>
      </c>
      <c r="C26" s="80"/>
      <c r="D26" s="80"/>
      <c r="E26" s="80"/>
      <c r="F26" s="80"/>
    </row>
    <row r="27" spans="2:6" ht="31.5">
      <c r="B27" s="13" t="s">
        <v>53</v>
      </c>
      <c r="C27" s="3" t="s">
        <v>5</v>
      </c>
      <c r="D27" s="3" t="s">
        <v>6</v>
      </c>
      <c r="E27" s="3" t="s">
        <v>7</v>
      </c>
      <c r="F27" s="3" t="s">
        <v>10</v>
      </c>
    </row>
    <row r="28" spans="2:6" ht="15.75">
      <c r="B28" s="1" t="s">
        <v>49</v>
      </c>
      <c r="C28" s="45">
        <f>+'[1]Mod_1 Mis.12 spese in conto cap'!$N$15</f>
        <v>7180103.2300000004</v>
      </c>
      <c r="D28" s="45">
        <f>+'[1]Mod_1 Mis.12 spese in conto cap'!$N$20</f>
        <v>260214.74</v>
      </c>
      <c r="E28" s="45">
        <f>+'[1]Mod_1 Mis.12 spese in conto cap'!$N$29</f>
        <v>1625687.39</v>
      </c>
      <c r="F28" s="10">
        <f>SUM(C28:E28)</f>
        <v>9066005.3600000013</v>
      </c>
    </row>
    <row r="29" spans="2:6" ht="16.5" thickBot="1">
      <c r="B29" s="1" t="s">
        <v>23</v>
      </c>
      <c r="C29" s="45">
        <f>+'[1]Mod_1 Mis.12 spese in conto cap'!$O$15</f>
        <v>31476502.75</v>
      </c>
      <c r="D29" s="45">
        <f>+'[1]Mod_1 Mis.12 spese in conto cap'!$O$29</f>
        <v>0</v>
      </c>
      <c r="E29" s="45">
        <f>+'[1]Mod_1 Mis.12 spese in conto cap'!$O$29</f>
        <v>0</v>
      </c>
      <c r="F29" s="10">
        <f>SUM(C29:E29)</f>
        <v>31476502.75</v>
      </c>
    </row>
    <row r="30" spans="2:6" ht="16.5" thickBot="1">
      <c r="B30" s="5" t="s">
        <v>8</v>
      </c>
      <c r="C30" s="44">
        <f>SUM(C28:C29)</f>
        <v>38656605.980000004</v>
      </c>
      <c r="D30" s="44">
        <f t="shared" ref="D30:E30" si="2">SUM(D28:D29)</f>
        <v>260214.74</v>
      </c>
      <c r="E30" s="44">
        <f t="shared" si="2"/>
        <v>1625687.39</v>
      </c>
      <c r="F30" s="43">
        <f>SUM(F28:F29)</f>
        <v>40542508.109999999</v>
      </c>
    </row>
    <row r="31" spans="2:6" ht="15.75">
      <c r="B31" s="34" t="s">
        <v>51</v>
      </c>
      <c r="C31" s="17"/>
      <c r="D31" s="17"/>
      <c r="E31" s="17"/>
      <c r="F31" s="17" t="s">
        <v>9</v>
      </c>
    </row>
    <row r="33" spans="2:6" ht="31.5" customHeight="1">
      <c r="B33" s="78" t="s">
        <v>28</v>
      </c>
      <c r="C33" s="78"/>
      <c r="D33" s="78"/>
      <c r="E33" s="78"/>
      <c r="F33" s="78"/>
    </row>
    <row r="34" spans="2:6" ht="31.5">
      <c r="B34" s="13" t="s">
        <v>53</v>
      </c>
      <c r="C34" s="3" t="s">
        <v>5</v>
      </c>
      <c r="D34" s="3" t="s">
        <v>6</v>
      </c>
      <c r="E34" s="3" t="s">
        <v>7</v>
      </c>
      <c r="F34" s="3" t="s">
        <v>10</v>
      </c>
    </row>
    <row r="35" spans="2:6" ht="15.75">
      <c r="B35" s="1" t="s">
        <v>49</v>
      </c>
      <c r="C35" s="45">
        <f>+'[1]Mod_1 Mis.12 spese in conto cap'!$R$15</f>
        <v>0</v>
      </c>
      <c r="D35" s="45">
        <f>+'[1]Mod_1 Mis.12 spese in conto cap'!$R$20</f>
        <v>175000</v>
      </c>
      <c r="E35" s="45">
        <f>+'[1]Mod_1 Mis.12 spese in conto cap'!$R$29</f>
        <v>0</v>
      </c>
      <c r="F35" s="10">
        <f>SUM(C35:E35)</f>
        <v>175000</v>
      </c>
    </row>
    <row r="36" spans="2:6" ht="16.5" thickBot="1">
      <c r="B36" s="1" t="s">
        <v>23</v>
      </c>
      <c r="C36" s="45">
        <f>+'[1]Mod_1 Mis.12 spese in conto cap'!$S$15</f>
        <v>198693.54</v>
      </c>
      <c r="D36" s="45">
        <f>+'[1]Mod_1 Mis.12 spese in conto cap'!$S$20</f>
        <v>0</v>
      </c>
      <c r="E36" s="45">
        <f>+'[1]Mod_1 Mis.12 spese in conto cap'!$S$29</f>
        <v>0</v>
      </c>
      <c r="F36" s="10">
        <f>SUM(C36:E36)</f>
        <v>198693.54</v>
      </c>
    </row>
    <row r="37" spans="2:6" ht="16.5" thickBot="1">
      <c r="B37" s="5" t="s">
        <v>8</v>
      </c>
      <c r="C37" s="44">
        <f>SUM(C35:C36)</f>
        <v>198693.54</v>
      </c>
      <c r="D37" s="44">
        <f t="shared" ref="D37:E37" si="3">SUM(D35:D36)</f>
        <v>175000</v>
      </c>
      <c r="E37" s="44">
        <f t="shared" si="3"/>
        <v>0</v>
      </c>
      <c r="F37" s="43">
        <f>SUM(F35:F36)</f>
        <v>373693.54000000004</v>
      </c>
    </row>
    <row r="38" spans="2:6" ht="15.75">
      <c r="B38" s="34" t="s">
        <v>51</v>
      </c>
      <c r="C38" s="17"/>
      <c r="D38" s="17"/>
      <c r="E38" s="17"/>
      <c r="F38" s="17" t="s">
        <v>9</v>
      </c>
    </row>
    <row r="40" spans="2:6">
      <c r="B40" s="74" t="s">
        <v>70</v>
      </c>
      <c r="C40" s="80"/>
      <c r="D40" s="80"/>
      <c r="E40" s="80"/>
      <c r="F40" s="80"/>
    </row>
    <row r="41" spans="2:6" ht="31.5">
      <c r="B41" s="13" t="s">
        <v>53</v>
      </c>
      <c r="C41" s="3" t="s">
        <v>5</v>
      </c>
      <c r="D41" s="3" t="s">
        <v>6</v>
      </c>
      <c r="E41" s="3" t="s">
        <v>7</v>
      </c>
      <c r="F41" s="3" t="s">
        <v>10</v>
      </c>
    </row>
    <row r="42" spans="2:6" ht="15.75">
      <c r="B42" s="1" t="s">
        <v>49</v>
      </c>
      <c r="C42" s="45">
        <f>+'[1]Mod_1 Mis.12 spese in conto cap'!$V$15</f>
        <v>7180103.2300000004</v>
      </c>
      <c r="D42" s="45">
        <f>+'[1]Mod_1 Mis.12 spese in conto cap'!$V$20</f>
        <v>435214.74</v>
      </c>
      <c r="E42" s="45">
        <f>+'[1]Mod_1 Mis.12 spese in conto cap'!$V$29</f>
        <v>1625687.39</v>
      </c>
      <c r="F42" s="10">
        <f>SUM(C42:E42)</f>
        <v>9241005.3600000013</v>
      </c>
    </row>
    <row r="43" spans="2:6" ht="16.5" thickBot="1">
      <c r="B43" s="1" t="s">
        <v>23</v>
      </c>
      <c r="C43" s="45">
        <f>+'[1]Mod_1 Mis.12 spese in conto cap'!$W$15</f>
        <v>31675196.289999999</v>
      </c>
      <c r="D43" s="45">
        <f>+'[1]Mod_1 Mis.12 spese in conto cap'!$W$20</f>
        <v>0</v>
      </c>
      <c r="E43" s="45">
        <f>+'[1]Mod_1 Mis.12 spese in conto cap'!$W$29</f>
        <v>0</v>
      </c>
      <c r="F43" s="10">
        <f>SUM(C43:E43)</f>
        <v>31675196.289999999</v>
      </c>
    </row>
    <row r="44" spans="2:6" ht="16.5" thickBot="1">
      <c r="B44" s="5" t="s">
        <v>8</v>
      </c>
      <c r="C44" s="44">
        <f>SUM(C42:C43)</f>
        <v>38855299.519999996</v>
      </c>
      <c r="D44" s="44">
        <f t="shared" ref="D44:E44" si="4">SUM(D42:D43)</f>
        <v>435214.74</v>
      </c>
      <c r="E44" s="44">
        <f t="shared" si="4"/>
        <v>1625687.39</v>
      </c>
      <c r="F44" s="43">
        <f>SUM(F42:F43)</f>
        <v>40916201.649999999</v>
      </c>
    </row>
    <row r="45" spans="2:6" ht="15.75">
      <c r="B45" s="34" t="s">
        <v>51</v>
      </c>
      <c r="C45" s="17"/>
      <c r="D45" s="17"/>
      <c r="E45" s="17"/>
      <c r="F45" s="17" t="s">
        <v>9</v>
      </c>
    </row>
    <row r="46" spans="2:6" ht="15.75">
      <c r="B46" s="16"/>
      <c r="C46" s="17"/>
      <c r="D46" s="17"/>
      <c r="E46" s="17"/>
      <c r="F46" s="17"/>
    </row>
    <row r="47" spans="2:6">
      <c r="B47" s="74" t="s">
        <v>20</v>
      </c>
      <c r="C47" s="74"/>
      <c r="D47" s="74"/>
      <c r="E47" s="74"/>
      <c r="F47" s="74"/>
    </row>
    <row r="48" spans="2:6" ht="31.5">
      <c r="B48" s="13" t="s">
        <v>53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5.75">
      <c r="B49" s="1" t="s">
        <v>49</v>
      </c>
      <c r="C49" s="45">
        <f>+'[1]Mod_1 Mis.12 spese in conto cap'!$Z$15</f>
        <v>3013131.37</v>
      </c>
      <c r="D49" s="45">
        <f>+'[1]Mod_1 Mis.12 spese in conto cap'!$Z$20</f>
        <v>100695.74</v>
      </c>
      <c r="E49" s="45">
        <f>+'[1]Mod_1 Mis.12 spese in conto cap'!$Z$29</f>
        <v>969759.09</v>
      </c>
      <c r="F49" s="10">
        <f>SUM(C49:E49)</f>
        <v>4083586.2</v>
      </c>
    </row>
    <row r="50" spans="2:6" ht="16.5" thickBot="1">
      <c r="B50" s="1" t="s">
        <v>23</v>
      </c>
      <c r="C50" s="45">
        <f>+'[1]Mod_1 Mis.12 spese in conto cap'!$AA$15</f>
        <v>11108706.460000001</v>
      </c>
      <c r="D50" s="45">
        <f>+'[1]Mod_1 Mis.12 spese in conto cap'!$AA$20</f>
        <v>0</v>
      </c>
      <c r="E50" s="45">
        <f>+'[1]Mod_1 Mis.12 spese in conto cap'!$AA$29</f>
        <v>0</v>
      </c>
      <c r="F50" s="10">
        <f>SUM(C50:E50)</f>
        <v>11108706.460000001</v>
      </c>
    </row>
    <row r="51" spans="2:6" ht="16.5" thickBot="1">
      <c r="B51" s="5" t="s">
        <v>8</v>
      </c>
      <c r="C51" s="44">
        <f>SUM(C49:C50)</f>
        <v>14121837.830000002</v>
      </c>
      <c r="D51" s="44">
        <f t="shared" ref="D51:E51" si="5">SUM(D49:D50)</f>
        <v>100695.74</v>
      </c>
      <c r="E51" s="44">
        <f t="shared" si="5"/>
        <v>969759.09</v>
      </c>
      <c r="F51" s="43">
        <f>SUM(F49:F50)</f>
        <v>15192292.66</v>
      </c>
    </row>
    <row r="52" spans="2:6" ht="15.75">
      <c r="B52" s="34" t="s">
        <v>51</v>
      </c>
      <c r="C52" s="17"/>
      <c r="D52" s="17"/>
      <c r="E52" s="17"/>
      <c r="F52" s="17" t="s">
        <v>9</v>
      </c>
    </row>
    <row r="54" spans="2:6" ht="33.75" customHeight="1">
      <c r="B54" s="78" t="s">
        <v>30</v>
      </c>
      <c r="C54" s="78"/>
      <c r="D54" s="78"/>
      <c r="E54" s="78"/>
      <c r="F54" s="78"/>
    </row>
    <row r="55" spans="2:6" ht="31.5">
      <c r="B55" s="13" t="s">
        <v>53</v>
      </c>
      <c r="C55" s="3" t="s">
        <v>5</v>
      </c>
      <c r="D55" s="3" t="s">
        <v>6</v>
      </c>
      <c r="E55" s="3" t="s">
        <v>7</v>
      </c>
      <c r="F55" s="3" t="s">
        <v>10</v>
      </c>
    </row>
    <row r="56" spans="2:6" ht="15.75">
      <c r="B56" s="1" t="s">
        <v>49</v>
      </c>
      <c r="C56" s="45">
        <f>+'[1]Mod_1 Mis.12 spese in conto cap'!$AD$15</f>
        <v>0</v>
      </c>
      <c r="D56" s="45">
        <f>+'[1]Mod_1 Mis.12 spese in conto cap'!$AD$20</f>
        <v>0</v>
      </c>
      <c r="E56" s="45">
        <f>+'[1]Mod_1 Mis.12 spese in conto cap'!$AD$29</f>
        <v>0</v>
      </c>
      <c r="F56" s="10">
        <f>SUM(C56:E56)</f>
        <v>0</v>
      </c>
    </row>
    <row r="57" spans="2:6" ht="16.5" thickBot="1">
      <c r="B57" s="1" t="s">
        <v>23</v>
      </c>
      <c r="C57" s="45">
        <f>+'[1]Mod_1 Mis.12 spese in conto cap'!$AE$15</f>
        <v>0</v>
      </c>
      <c r="D57" s="45">
        <f>+'[1]Mod_1 Mis.12 spese in conto cap'!$AE$20</f>
        <v>0</v>
      </c>
      <c r="E57" s="45">
        <f>+'[1]Mod_1 Mis.12 spese in conto cap'!$AE$29</f>
        <v>0</v>
      </c>
      <c r="F57" s="10">
        <f>SUM(C57:E57)</f>
        <v>0</v>
      </c>
    </row>
    <row r="58" spans="2:6" ht="16.5" thickBot="1">
      <c r="B58" s="5" t="s">
        <v>8</v>
      </c>
      <c r="C58" s="44">
        <f>SUM(C56:C57)</f>
        <v>0</v>
      </c>
      <c r="D58" s="44">
        <f t="shared" ref="D58:E58" si="6">SUM(D56:D57)</f>
        <v>0</v>
      </c>
      <c r="E58" s="44">
        <f t="shared" si="6"/>
        <v>0</v>
      </c>
      <c r="F58" s="43">
        <f>SUM(F56:F57)</f>
        <v>0</v>
      </c>
    </row>
    <row r="59" spans="2:6" ht="15.75">
      <c r="B59" s="34" t="s">
        <v>51</v>
      </c>
      <c r="C59" s="17"/>
      <c r="D59" s="17"/>
      <c r="E59" s="17"/>
      <c r="F59" s="17" t="s">
        <v>9</v>
      </c>
    </row>
    <row r="61" spans="2:6">
      <c r="B61" s="74" t="s">
        <v>71</v>
      </c>
      <c r="C61" s="74"/>
      <c r="D61" s="74"/>
      <c r="E61" s="74"/>
      <c r="F61" s="74"/>
    </row>
    <row r="62" spans="2:6" ht="31.5">
      <c r="B62" s="13" t="s">
        <v>53</v>
      </c>
      <c r="C62" s="3" t="s">
        <v>5</v>
      </c>
      <c r="D62" s="3" t="s">
        <v>6</v>
      </c>
      <c r="E62" s="3" t="s">
        <v>7</v>
      </c>
      <c r="F62" s="3" t="s">
        <v>10</v>
      </c>
    </row>
    <row r="63" spans="2:6" ht="15.75">
      <c r="B63" s="1" t="s">
        <v>49</v>
      </c>
      <c r="C63" s="45">
        <f>+'[1]Mod_1 Mis.12 spese in conto cap'!$AH$15</f>
        <v>3013131.37</v>
      </c>
      <c r="D63" s="45">
        <f>+'[1]Mod_1 Mis.12 spese in conto cap'!$AH$20</f>
        <v>100695.74</v>
      </c>
      <c r="E63" s="45">
        <f>+'[1]Mod_1 Mis.12 spese in conto cap'!$AH$29</f>
        <v>969759.09</v>
      </c>
      <c r="F63" s="10">
        <f>SUM(C63:E63)</f>
        <v>4083586.2</v>
      </c>
    </row>
    <row r="64" spans="2:6" ht="16.5" thickBot="1">
      <c r="B64" s="1" t="s">
        <v>23</v>
      </c>
      <c r="C64" s="45">
        <f>+'[1]Mod_1 Mis.12 spese in conto cap'!$AI$15</f>
        <v>11108706.460000001</v>
      </c>
      <c r="D64" s="45">
        <f>+'[1]Mod_1 Mis.12 spese in conto cap'!$AI$20</f>
        <v>0</v>
      </c>
      <c r="E64" s="45">
        <f>+'[1]Mod_1 Mis.12 spese in conto cap'!$AI$29</f>
        <v>0</v>
      </c>
      <c r="F64" s="10">
        <f>SUM(C64:E64)</f>
        <v>11108706.460000001</v>
      </c>
    </row>
    <row r="65" spans="2:6" ht="16.5" thickBot="1">
      <c r="B65" s="5" t="s">
        <v>8</v>
      </c>
      <c r="C65" s="44">
        <f>SUM(C63:C64)</f>
        <v>14121837.830000002</v>
      </c>
      <c r="D65" s="44">
        <f>SUM(D63:D64)</f>
        <v>100695.74</v>
      </c>
      <c r="E65" s="44">
        <f>SUM(E63:E64)</f>
        <v>969759.09</v>
      </c>
      <c r="F65" s="43">
        <f>SUM(F63:F64)</f>
        <v>15192292.66</v>
      </c>
    </row>
    <row r="66" spans="2:6" ht="15.75">
      <c r="B66" s="34" t="s">
        <v>51</v>
      </c>
      <c r="C66" s="17"/>
      <c r="D66" s="17"/>
      <c r="E66" s="17"/>
      <c r="F66" s="17" t="s">
        <v>9</v>
      </c>
    </row>
    <row r="67" spans="2:6" ht="15.75">
      <c r="B67" s="16"/>
      <c r="C67" s="17"/>
      <c r="D67" s="17"/>
      <c r="E67" s="17"/>
      <c r="F67" s="17"/>
    </row>
    <row r="68" spans="2:6" ht="33.75" customHeight="1">
      <c r="B68" s="78" t="s">
        <v>21</v>
      </c>
      <c r="C68" s="78"/>
      <c r="D68" s="78"/>
      <c r="E68" s="78"/>
      <c r="F68" s="78"/>
    </row>
    <row r="69" spans="2:6" ht="31.5">
      <c r="B69" s="13" t="s">
        <v>53</v>
      </c>
      <c r="C69" s="3" t="s">
        <v>5</v>
      </c>
      <c r="D69" s="3" t="s">
        <v>6</v>
      </c>
      <c r="E69" s="3" t="s">
        <v>7</v>
      </c>
      <c r="F69" s="3" t="s">
        <v>10</v>
      </c>
    </row>
    <row r="70" spans="2:6" ht="15.75">
      <c r="B70" s="1" t="s">
        <v>49</v>
      </c>
      <c r="C70" s="45">
        <f>+'[1]Mod_1 Mis.12 spese in conto cap'!$AL$15</f>
        <v>10193234.6</v>
      </c>
      <c r="D70" s="45">
        <f>+'[1]Mod_1 Mis.12 spese in conto cap'!$AL$20</f>
        <v>360910.48</v>
      </c>
      <c r="E70" s="45">
        <f>+'[1]Mod_1 Mis.12 spese in conto cap'!$AL$29</f>
        <v>2595446.48</v>
      </c>
      <c r="F70" s="10">
        <f>SUM(C70:E70)</f>
        <v>13149591.560000001</v>
      </c>
    </row>
    <row r="71" spans="2:6" ht="16.5" thickBot="1">
      <c r="B71" s="1" t="s">
        <v>23</v>
      </c>
      <c r="C71" s="45">
        <f>+'[1]Mod_1 Mis.12 spese in conto cap'!$AM$15</f>
        <v>42585209.210000001</v>
      </c>
      <c r="D71" s="45">
        <f>+'[1]Mod_1 Mis.12 spese in conto cap'!$AM$20</f>
        <v>0</v>
      </c>
      <c r="E71" s="45">
        <f>+'[1]Mod_1 Mis.12 spese in conto cap'!$AM$29</f>
        <v>0</v>
      </c>
      <c r="F71" s="10">
        <f>SUM(C71:E71)</f>
        <v>42585209.210000001</v>
      </c>
    </row>
    <row r="72" spans="2:6" ht="16.5" thickBot="1">
      <c r="B72" s="5" t="s">
        <v>8</v>
      </c>
      <c r="C72" s="44">
        <f>SUM(C70:C71)</f>
        <v>52778443.810000002</v>
      </c>
      <c r="D72" s="44">
        <f t="shared" ref="D72:E72" si="7">SUM(D70:D71)</f>
        <v>360910.48</v>
      </c>
      <c r="E72" s="44">
        <f t="shared" si="7"/>
        <v>2595446.48</v>
      </c>
      <c r="F72" s="43">
        <f>SUM(F70:F71)</f>
        <v>55734800.770000003</v>
      </c>
    </row>
    <row r="73" spans="2:6" ht="15.75">
      <c r="B73" s="34" t="s">
        <v>51</v>
      </c>
      <c r="C73" s="17" t="s">
        <v>9</v>
      </c>
      <c r="D73" s="17"/>
      <c r="E73" s="17"/>
      <c r="F73" s="17" t="s">
        <v>9</v>
      </c>
    </row>
    <row r="75" spans="2:6" ht="33" customHeight="1">
      <c r="B75" s="78" t="s">
        <v>31</v>
      </c>
      <c r="C75" s="78"/>
      <c r="D75" s="78"/>
      <c r="E75" s="78"/>
      <c r="F75" s="78"/>
    </row>
    <row r="76" spans="2:6" ht="31.5">
      <c r="B76" s="13" t="s">
        <v>53</v>
      </c>
      <c r="C76" s="3" t="s">
        <v>5</v>
      </c>
      <c r="D76" s="3" t="s">
        <v>6</v>
      </c>
      <c r="E76" s="3" t="s">
        <v>7</v>
      </c>
      <c r="F76" s="3" t="s">
        <v>10</v>
      </c>
    </row>
    <row r="77" spans="2:6" ht="15.75">
      <c r="B77" s="1" t="s">
        <v>49</v>
      </c>
      <c r="C77" s="45">
        <f>+'[1]Mod_1 Mis.12 spese in conto cap'!$AP$15</f>
        <v>0</v>
      </c>
      <c r="D77" s="45">
        <f>+'[1]Mod_1 Mis.12 spese in conto cap'!$AP$20</f>
        <v>175000</v>
      </c>
      <c r="E77" s="45">
        <f>+'[1]Mod_1 Mis.12 spese in conto cap'!$AP$29</f>
        <v>0</v>
      </c>
      <c r="F77" s="10">
        <f>SUM(C77:E77)</f>
        <v>175000</v>
      </c>
    </row>
    <row r="78" spans="2:6" ht="16.5" thickBot="1">
      <c r="B78" s="1" t="s">
        <v>23</v>
      </c>
      <c r="C78" s="45">
        <f>+'[1]Mod_1 Mis.12 spese in conto cap'!$AQ$15</f>
        <v>198693.54</v>
      </c>
      <c r="D78" s="45">
        <f>+'[1]Mod_1 Mis.12 spese in conto cap'!$AQ$20</f>
        <v>0</v>
      </c>
      <c r="E78" s="45">
        <f>+'[1]Mod_1 Mis.12 spese in conto cap'!$AQ$29</f>
        <v>0</v>
      </c>
      <c r="F78" s="10">
        <f>SUM(C78:E78)</f>
        <v>198693.54</v>
      </c>
    </row>
    <row r="79" spans="2:6" ht="16.5" thickBot="1">
      <c r="B79" s="5" t="s">
        <v>8</v>
      </c>
      <c r="C79" s="44">
        <f>SUM(C77:C78)</f>
        <v>198693.54</v>
      </c>
      <c r="D79" s="44">
        <f t="shared" ref="D79:E79" si="8">SUM(D77:D78)</f>
        <v>175000</v>
      </c>
      <c r="E79" s="44">
        <f t="shared" si="8"/>
        <v>0</v>
      </c>
      <c r="F79" s="43">
        <f>SUM(F77:F78)</f>
        <v>373693.54000000004</v>
      </c>
    </row>
    <row r="80" spans="2:6" ht="15.75">
      <c r="B80" s="34" t="s">
        <v>51</v>
      </c>
      <c r="C80" s="17"/>
      <c r="D80" s="17"/>
      <c r="E80" s="17"/>
      <c r="F80" s="17" t="s">
        <v>9</v>
      </c>
    </row>
    <row r="82" spans="2:6" ht="14.45" customHeight="1">
      <c r="B82" s="83" t="s">
        <v>72</v>
      </c>
      <c r="C82" s="83"/>
      <c r="D82" s="83"/>
      <c r="E82" s="83"/>
      <c r="F82" s="83"/>
    </row>
    <row r="83" spans="2:6" ht="31.5">
      <c r="B83" s="13" t="s">
        <v>53</v>
      </c>
      <c r="C83" s="3" t="s">
        <v>5</v>
      </c>
      <c r="D83" s="3" t="s">
        <v>6</v>
      </c>
      <c r="E83" s="3" t="s">
        <v>7</v>
      </c>
      <c r="F83" s="3" t="s">
        <v>10</v>
      </c>
    </row>
    <row r="84" spans="2:6" ht="15.75">
      <c r="B84" s="1" t="s">
        <v>49</v>
      </c>
      <c r="C84" s="45">
        <f>+'[1]Mod_1 Mis.12 spese in conto cap'!$AT$15</f>
        <v>10193234.6</v>
      </c>
      <c r="D84" s="45">
        <f>+'[1]Mod_1 Mis.12 spese in conto cap'!$AT$20</f>
        <v>535910.48</v>
      </c>
      <c r="E84" s="45">
        <f>+'[1]Mod_1 Mis.12 spese in conto cap'!$AT$29</f>
        <v>2595446.48</v>
      </c>
      <c r="F84" s="10">
        <f>SUM(C84:E84)</f>
        <v>13324591.560000001</v>
      </c>
    </row>
    <row r="85" spans="2:6" ht="16.5" thickBot="1">
      <c r="B85" s="1" t="s">
        <v>23</v>
      </c>
      <c r="C85" s="45">
        <f>+'[1]Mod_1 Mis.12 spese in conto cap'!$AU$15</f>
        <v>42783902.75</v>
      </c>
      <c r="D85" s="45">
        <f>+'[1]Mod_1 Mis.12 spese in conto cap'!$AU$20</f>
        <v>0</v>
      </c>
      <c r="E85" s="45">
        <f>+'[1]Mod_1 Mis.12 spese in conto cap'!$AU$29</f>
        <v>0</v>
      </c>
      <c r="F85" s="10">
        <f>SUM(C85:E85)</f>
        <v>42783902.75</v>
      </c>
    </row>
    <row r="86" spans="2:6" ht="16.5" thickBot="1">
      <c r="B86" s="5" t="s">
        <v>8</v>
      </c>
      <c r="C86" s="44">
        <f>SUM(C84:C85)</f>
        <v>52977137.350000001</v>
      </c>
      <c r="D86" s="44">
        <f t="shared" ref="D86:E86" si="9">SUM(D84:D85)</f>
        <v>535910.48</v>
      </c>
      <c r="E86" s="44">
        <f t="shared" si="9"/>
        <v>2595446.48</v>
      </c>
      <c r="F86" s="43">
        <f>SUM(F72,F79)</f>
        <v>56108494.310000002</v>
      </c>
    </row>
    <row r="87" spans="2:6" ht="15.75">
      <c r="B87" s="34" t="s">
        <v>51</v>
      </c>
      <c r="C87" s="12"/>
      <c r="F87" s="26" t="s">
        <v>9</v>
      </c>
    </row>
  </sheetData>
  <mergeCells count="15">
    <mergeCell ref="B1:F2"/>
    <mergeCell ref="B4:F4"/>
    <mergeCell ref="B33:F33"/>
    <mergeCell ref="B26:F26"/>
    <mergeCell ref="B5:F5"/>
    <mergeCell ref="B12:F12"/>
    <mergeCell ref="B19:F19"/>
    <mergeCell ref="B3:F3"/>
    <mergeCell ref="B75:F75"/>
    <mergeCell ref="B82:F82"/>
    <mergeCell ref="B40:F40"/>
    <mergeCell ref="B47:F47"/>
    <mergeCell ref="B54:F54"/>
    <mergeCell ref="B61:F61"/>
    <mergeCell ref="B68:F68"/>
  </mergeCells>
  <pageMargins left="0.70866141732283472" right="0.70866141732283472" top="0.35433070866141736" bottom="0.35433070866141736" header="0.31496062992125984" footer="0.31496062992125984"/>
  <pageSetup paperSize="8" scale="99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F60"/>
  <sheetViews>
    <sheetView zoomScaleNormal="100" workbookViewId="0"/>
  </sheetViews>
  <sheetFormatPr defaultColWidth="8.85546875" defaultRowHeight="15"/>
  <cols>
    <col min="1" max="1" width="8.85546875" style="8"/>
    <col min="2" max="2" width="50.7109375" style="8" customWidth="1"/>
    <col min="3" max="6" width="20.7109375" style="8" customWidth="1"/>
    <col min="7" max="7" width="17.85546875" style="8" customWidth="1"/>
    <col min="8" max="8" width="17.5703125" style="8" customWidth="1"/>
    <col min="9" max="9" width="18.5703125" style="8" customWidth="1"/>
    <col min="10" max="16384" width="8.85546875" style="8"/>
  </cols>
  <sheetData>
    <row r="2" spans="2:6" ht="29.25" customHeight="1">
      <c r="B2" s="86" t="s">
        <v>64</v>
      </c>
      <c r="C2" s="86"/>
      <c r="D2" s="86"/>
      <c r="E2" s="86"/>
      <c r="F2" s="86"/>
    </row>
    <row r="3" spans="2:6">
      <c r="B3" s="87"/>
      <c r="C3" s="87"/>
      <c r="D3" s="87"/>
      <c r="E3" s="87"/>
      <c r="F3" s="87"/>
    </row>
    <row r="4" spans="2:6" ht="15" customHeight="1">
      <c r="B4" s="72" t="s">
        <v>13</v>
      </c>
      <c r="C4" s="72"/>
      <c r="D4" s="72"/>
      <c r="E4" s="72"/>
      <c r="F4" s="72"/>
    </row>
    <row r="5" spans="2:6" ht="42.6" customHeight="1" thickBot="1">
      <c r="B5" s="65" t="s">
        <v>54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5" thickBot="1">
      <c r="B6" s="5" t="s">
        <v>8</v>
      </c>
      <c r="C6" s="46">
        <f>(+'Spese Correnti-Miss. 10'!C13+'Spese-Correnti-Miss.12'!C9)/1000000</f>
        <v>1969.9550516499999</v>
      </c>
      <c r="D6" s="46">
        <f>(+'Spese Correnti-Miss. 10'!D13+'Spese-Correnti-Miss.12'!D9)/1000000</f>
        <v>1397.1661689500002</v>
      </c>
      <c r="E6" s="46">
        <f>(+'Spese Correnti-Miss. 10'!E13+'Spese-Correnti-Miss.12'!E9)/1000000</f>
        <v>2063.94210759</v>
      </c>
      <c r="F6" s="28">
        <f>SUM(C6:E6)</f>
        <v>5431.06332819</v>
      </c>
    </row>
    <row r="7" spans="2:6" ht="16.5" thickBot="1">
      <c r="B7" s="2"/>
      <c r="C7" s="46" t="s">
        <v>9</v>
      </c>
      <c r="D7" s="30" t="s">
        <v>9</v>
      </c>
      <c r="E7" s="30" t="s">
        <v>9</v>
      </c>
      <c r="F7" s="66" t="s">
        <v>9</v>
      </c>
    </row>
    <row r="8" spans="2:6">
      <c r="B8" s="72" t="s">
        <v>14</v>
      </c>
      <c r="C8" s="72"/>
      <c r="D8" s="72"/>
      <c r="E8" s="72"/>
      <c r="F8" s="72"/>
    </row>
    <row r="9" spans="2:6" ht="52.9" customHeight="1" thickBot="1">
      <c r="B9" s="65" t="s">
        <v>54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5" thickBot="1">
      <c r="B10" s="5" t="s">
        <v>8</v>
      </c>
      <c r="C10" s="46">
        <f>(+'Spese Correnti-Miss. 10'!C23+'Spese-Correnti-Miss.12'!C16)/1000000</f>
        <v>3387.4116937700001</v>
      </c>
      <c r="D10" s="46">
        <f>(+'Spese Correnti-Miss. 10'!D23+'Spese-Correnti-Miss.12'!D16)/1000000</f>
        <v>379.01157355000009</v>
      </c>
      <c r="E10" s="46">
        <f>(+'Spese Correnti-Miss. 10'!E23+'Spese-Correnti-Miss.12'!E16)/1000000</f>
        <v>985.38968691999992</v>
      </c>
      <c r="F10" s="28">
        <f>SUM(C10:E10)</f>
        <v>4751.8129542400002</v>
      </c>
    </row>
    <row r="11" spans="2:6" ht="15.75">
      <c r="B11" s="2"/>
      <c r="C11" s="30" t="s">
        <v>9</v>
      </c>
      <c r="D11" s="30" t="s">
        <v>9</v>
      </c>
      <c r="E11" s="30" t="s">
        <v>9</v>
      </c>
      <c r="F11" s="66" t="s">
        <v>9</v>
      </c>
    </row>
    <row r="12" spans="2:6">
      <c r="B12" s="64" t="s">
        <v>78</v>
      </c>
      <c r="C12" s="67" t="s">
        <v>9</v>
      </c>
      <c r="D12" s="67" t="s">
        <v>9</v>
      </c>
      <c r="E12" s="67" t="s">
        <v>9</v>
      </c>
      <c r="F12" s="67" t="s">
        <v>9</v>
      </c>
    </row>
    <row r="13" spans="2:6" ht="32.1" customHeight="1" thickBot="1">
      <c r="B13" s="65" t="s">
        <v>54</v>
      </c>
      <c r="C13" s="3"/>
      <c r="D13" s="3" t="s">
        <v>6</v>
      </c>
      <c r="E13" s="3" t="s">
        <v>7</v>
      </c>
      <c r="F13" s="3" t="s">
        <v>10</v>
      </c>
    </row>
    <row r="14" spans="2:6" ht="16.5" thickBot="1">
      <c r="B14" s="5" t="s">
        <v>8</v>
      </c>
      <c r="C14" s="46">
        <f>SUM(C6,C10)</f>
        <v>5357.3667454200004</v>
      </c>
      <c r="D14" s="46">
        <f>SUM(D6,D10)</f>
        <v>1776.1777425000002</v>
      </c>
      <c r="E14" s="46">
        <f>SUM(E6,E10)</f>
        <v>3049.3317945099998</v>
      </c>
      <c r="F14" s="68">
        <f>SUM(C14:E14)</f>
        <v>10182.876282429999</v>
      </c>
    </row>
    <row r="15" spans="2:6">
      <c r="B15" s="21"/>
      <c r="C15" s="69"/>
      <c r="D15" s="69"/>
      <c r="E15" s="69"/>
      <c r="F15" s="69"/>
    </row>
    <row r="16" spans="2:6" ht="9.75" customHeight="1">
      <c r="B16" s="2"/>
      <c r="C16" s="2"/>
      <c r="D16" s="2"/>
      <c r="E16" s="2"/>
      <c r="F16" s="2"/>
    </row>
    <row r="17" spans="2:6" ht="19.5" customHeight="1">
      <c r="B17" s="72" t="s">
        <v>11</v>
      </c>
      <c r="C17" s="72"/>
      <c r="D17" s="72"/>
      <c r="E17" s="72"/>
      <c r="F17" s="72"/>
    </row>
    <row r="18" spans="2:6" ht="32.25" thickBot="1">
      <c r="B18" s="65" t="s">
        <v>54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6" ht="16.5" thickBot="1">
      <c r="B19" s="5" t="s">
        <v>8</v>
      </c>
      <c r="C19" s="46">
        <f>(+'Spese Correnti-Miss. 10'!C44+'Spese-Correnti-Miss.12'!C30)/1000000</f>
        <v>1095.1493213499998</v>
      </c>
      <c r="D19" s="46">
        <f>(+'Spese Correnti-Miss. 10'!D44+'Spese-Correnti-Miss.12'!D30)/1000000</f>
        <v>1198.3820702300002</v>
      </c>
      <c r="E19" s="46">
        <f>(+'Spese Correnti-Miss. 10'!E44+'Spese-Correnti-Miss.12'!E30)/1000000</f>
        <v>1680.2340130300001</v>
      </c>
      <c r="F19" s="42">
        <f>+('Spese Correnti-Miss. 10'!F44+'Spese-Correnti-Miss.12'!F30)/1000000</f>
        <v>3973.7654046100001</v>
      </c>
    </row>
    <row r="20" spans="2:6" ht="15.75">
      <c r="B20" s="2"/>
      <c r="C20" s="30" t="s">
        <v>9</v>
      </c>
      <c r="D20" s="30" t="s">
        <v>9</v>
      </c>
      <c r="E20" s="30" t="s">
        <v>9</v>
      </c>
      <c r="F20" s="70"/>
    </row>
    <row r="21" spans="2:6">
      <c r="B21" s="59" t="s">
        <v>17</v>
      </c>
      <c r="C21" s="59"/>
      <c r="D21" s="59"/>
      <c r="E21" s="59"/>
      <c r="F21" s="59"/>
    </row>
    <row r="22" spans="2:6" ht="32.25" thickBot="1">
      <c r="B22" s="65" t="s">
        <v>54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6" ht="16.5" thickBot="1">
      <c r="B23" s="5" t="s">
        <v>8</v>
      </c>
      <c r="C23" s="46">
        <f>(+'Spese Correnti-Miss. 10'!C54+'Spese-Correnti-Miss.12'!C37)/1000000</f>
        <v>2449.2882675000001</v>
      </c>
      <c r="D23" s="46">
        <f>(+'Spese Correnti-Miss. 10'!D54+'Spese-Correnti-Miss.12'!D37)/1000000</f>
        <v>383.12730129000005</v>
      </c>
      <c r="E23" s="46">
        <f>(+'Spese Correnti-Miss. 10'!E54+'Spese-Correnti-Miss.12'!E37)/1000000</f>
        <v>666.14741816999992</v>
      </c>
      <c r="F23" s="42">
        <f>+('Spese Correnti-Miss. 10'!F54+'Spese-Correnti-Miss.12'!F37)/1000000</f>
        <v>3498.5629869600002</v>
      </c>
    </row>
    <row r="24" spans="2:6" ht="15.75">
      <c r="B24" s="2"/>
      <c r="C24" s="30"/>
      <c r="D24" s="30"/>
      <c r="E24" s="30"/>
      <c r="F24" s="70"/>
    </row>
    <row r="25" spans="2:6">
      <c r="B25" s="72" t="s">
        <v>79</v>
      </c>
      <c r="C25" s="72"/>
      <c r="D25" s="72"/>
      <c r="E25" s="72"/>
      <c r="F25" s="72"/>
    </row>
    <row r="26" spans="2:6" ht="32.25" thickBot="1">
      <c r="B26" s="65" t="s">
        <v>54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6.5" thickBot="1">
      <c r="B27" s="5" t="s">
        <v>8</v>
      </c>
      <c r="C27" s="46">
        <f>SUM(C19,C23)</f>
        <v>3544.4375888499999</v>
      </c>
      <c r="D27" s="46">
        <f>SUM(D19,D23)</f>
        <v>1581.5093715200003</v>
      </c>
      <c r="E27" s="46">
        <f>SUM(E19,E23)</f>
        <v>2346.3814312</v>
      </c>
      <c r="F27" s="42">
        <f>SUM(F19,F23)</f>
        <v>7472.3283915700003</v>
      </c>
    </row>
    <row r="28" spans="2:6" ht="18.75" customHeight="1">
      <c r="B28" s="21"/>
      <c r="C28" s="69"/>
      <c r="D28" s="69"/>
      <c r="E28" s="69"/>
      <c r="F28" s="69"/>
    </row>
    <row r="29" spans="2:6" ht="12.75" customHeight="1">
      <c r="B29" s="2" t="s">
        <v>9</v>
      </c>
      <c r="C29" s="2"/>
      <c r="D29" s="2"/>
      <c r="E29" s="2"/>
      <c r="F29" s="2"/>
    </row>
    <row r="30" spans="2:6">
      <c r="B30" s="72" t="s">
        <v>15</v>
      </c>
      <c r="C30" s="72"/>
      <c r="D30" s="72"/>
      <c r="E30" s="72"/>
      <c r="F30" s="72"/>
    </row>
    <row r="31" spans="2:6" ht="32.25" thickBot="1">
      <c r="B31" s="65" t="s">
        <v>54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6" ht="16.5" thickBot="1">
      <c r="B32" s="5" t="s">
        <v>8</v>
      </c>
      <c r="C32" s="46">
        <f>(+'Spese Correnti-Miss. 10'!C75+'Spese-Correnti-Miss.12'!C51)/1000000</f>
        <v>229.34336161000002</v>
      </c>
      <c r="D32" s="46">
        <f>(+'Spese Correnti-Miss. 10'!D75+'Spese-Correnti-Miss.12'!D51)/1000000</f>
        <v>210.52608506999999</v>
      </c>
      <c r="E32" s="46">
        <f>(+'Spese Correnti-Miss. 10'!E75+'Spese-Correnti-Miss.12'!E51)/1000000</f>
        <v>423.55459984000004</v>
      </c>
      <c r="F32" s="42">
        <f>+('Spese Correnti-Miss. 10'!F75+'Spese-Correnti-Miss.12'!F51)/1000000</f>
        <v>863.42404651999993</v>
      </c>
    </row>
    <row r="33" spans="2:6" ht="15.75">
      <c r="B33" s="2"/>
      <c r="C33" s="30"/>
      <c r="D33" s="30"/>
      <c r="E33" s="30"/>
      <c r="F33" s="70"/>
    </row>
    <row r="34" spans="2:6">
      <c r="B34" s="64" t="s">
        <v>16</v>
      </c>
      <c r="C34" s="64"/>
      <c r="D34" s="64"/>
      <c r="E34" s="64"/>
      <c r="F34" s="64"/>
    </row>
    <row r="35" spans="2:6" ht="32.25" thickBot="1">
      <c r="B35" s="65" t="s">
        <v>54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6" ht="16.5" thickBot="1">
      <c r="B36" s="5" t="s">
        <v>8</v>
      </c>
      <c r="C36" s="46">
        <f>(+'Spese Correnti-Miss. 10'!C85+'Spese-Correnti-Miss.12'!C58)/1000000</f>
        <v>395.48980682000007</v>
      </c>
      <c r="D36" s="46">
        <f>(+'Spese Correnti-Miss. 10'!D85+'Spese-Correnti-Miss.12'!D58)/1000000</f>
        <v>238.31669293000002</v>
      </c>
      <c r="E36" s="46">
        <f>(+'Spese Correnti-Miss. 10'!E85+'Spese-Correnti-Miss.12'!E58)/1000000</f>
        <v>88.144938060000001</v>
      </c>
      <c r="F36" s="42">
        <f>+('Spese Correnti-Miss. 10'!F85+'Spese-Correnti-Miss.12'!F58)/1000000</f>
        <v>721.9514378099999</v>
      </c>
    </row>
    <row r="37" spans="2:6" ht="15.75">
      <c r="B37" s="2"/>
      <c r="C37" s="30"/>
      <c r="D37" s="30"/>
      <c r="E37" s="30"/>
      <c r="F37" s="70"/>
    </row>
    <row r="38" spans="2:6">
      <c r="B38" s="72" t="s">
        <v>80</v>
      </c>
      <c r="C38" s="72"/>
      <c r="D38" s="72"/>
      <c r="E38" s="72"/>
      <c r="F38" s="72"/>
    </row>
    <row r="39" spans="2:6" ht="32.25" thickBot="1">
      <c r="B39" s="65" t="s">
        <v>54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6" ht="16.5" thickBot="1">
      <c r="B40" s="5" t="s">
        <v>8</v>
      </c>
      <c r="C40" s="46">
        <f>SUM(C32,C36)</f>
        <v>624.83316843000011</v>
      </c>
      <c r="D40" s="46">
        <f>SUM(D32,D36)</f>
        <v>448.84277800000001</v>
      </c>
      <c r="E40" s="46">
        <f>SUM(E32,E36)</f>
        <v>511.69953790000005</v>
      </c>
      <c r="F40" s="42">
        <f>SUM(F32,F36)</f>
        <v>1585.3754843299998</v>
      </c>
    </row>
    <row r="41" spans="2:6">
      <c r="B41" s="21"/>
      <c r="C41" s="69"/>
      <c r="D41" s="69"/>
      <c r="E41" s="69"/>
      <c r="F41" s="69"/>
    </row>
    <row r="42" spans="2:6" ht="12" customHeight="1">
      <c r="B42" s="2"/>
      <c r="C42" s="2"/>
      <c r="D42" s="2"/>
      <c r="E42" s="2"/>
      <c r="F42" s="2"/>
    </row>
    <row r="43" spans="2:6">
      <c r="B43" s="72" t="s">
        <v>12</v>
      </c>
      <c r="C43" s="72"/>
      <c r="D43" s="72"/>
      <c r="E43" s="72"/>
      <c r="F43" s="72"/>
    </row>
    <row r="44" spans="2:6" ht="32.25" thickBot="1">
      <c r="B44" s="65" t="s">
        <v>54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6" ht="16.5" thickBot="1">
      <c r="B45" s="5" t="s">
        <v>8</v>
      </c>
      <c r="C45" s="46">
        <f>SUM(C19+C32)</f>
        <v>1324.4926829599999</v>
      </c>
      <c r="D45" s="46">
        <f>SUM(D19+D32)</f>
        <v>1408.9081553000001</v>
      </c>
      <c r="E45" s="46">
        <f>SUM(E19+E32)</f>
        <v>2103.7886128700002</v>
      </c>
      <c r="F45" s="42">
        <f>SUM(C45:E45)</f>
        <v>4837.1894511299997</v>
      </c>
    </row>
    <row r="46" spans="2:6">
      <c r="B46" s="2"/>
      <c r="C46" s="69"/>
      <c r="D46" s="69"/>
      <c r="E46" s="69"/>
      <c r="F46" s="53" t="s">
        <v>9</v>
      </c>
    </row>
    <row r="47" spans="2:6">
      <c r="B47" s="64" t="s">
        <v>18</v>
      </c>
      <c r="C47" s="64"/>
      <c r="D47" s="64"/>
      <c r="E47" s="64"/>
      <c r="F47" s="64"/>
    </row>
    <row r="48" spans="2:6" ht="32.25" thickBot="1">
      <c r="B48" s="65" t="s">
        <v>54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6.5" thickBot="1">
      <c r="B49" s="5" t="s">
        <v>8</v>
      </c>
      <c r="C49" s="46">
        <f>SUM(C23+C36)</f>
        <v>2844.7780743200001</v>
      </c>
      <c r="D49" s="46">
        <f>SUM(D23+D36)</f>
        <v>621.44399422000004</v>
      </c>
      <c r="E49" s="46">
        <f>SUM(E23+E36)</f>
        <v>754.29235622999988</v>
      </c>
      <c r="F49" s="42">
        <f>SUM(C49:E49)</f>
        <v>4220.51442477</v>
      </c>
    </row>
    <row r="50" spans="2:6">
      <c r="B50" s="2"/>
      <c r="C50" s="69"/>
      <c r="D50" s="69"/>
      <c r="E50" s="69"/>
      <c r="F50" s="53" t="s">
        <v>9</v>
      </c>
    </row>
    <row r="51" spans="2:6">
      <c r="B51" s="72" t="s">
        <v>81</v>
      </c>
      <c r="C51" s="72"/>
      <c r="D51" s="72"/>
      <c r="E51" s="72"/>
      <c r="F51" s="72"/>
    </row>
    <row r="52" spans="2:6" ht="32.25" thickBot="1">
      <c r="B52" s="65" t="s">
        <v>54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5" thickBot="1">
      <c r="B53" s="5" t="s">
        <v>8</v>
      </c>
      <c r="C53" s="46">
        <f>SUM(C45,C49)</f>
        <v>4169.27075728</v>
      </c>
      <c r="D53" s="46">
        <f>SUM(D45,D49)</f>
        <v>2030.3521495200002</v>
      </c>
      <c r="E53" s="46">
        <f>SUM(E45,E49)</f>
        <v>2858.0809690999999</v>
      </c>
      <c r="F53" s="42">
        <f>SUM(C53:E53)</f>
        <v>9057.7038759000006</v>
      </c>
    </row>
    <row r="54" spans="2:6">
      <c r="B54" s="22" t="s">
        <v>9</v>
      </c>
      <c r="C54" s="37"/>
      <c r="D54" s="37"/>
      <c r="E54" s="37"/>
      <c r="F54" s="51" t="s">
        <v>9</v>
      </c>
    </row>
    <row r="55" spans="2:6">
      <c r="B55" s="35" t="s">
        <v>9</v>
      </c>
      <c r="C55" s="29"/>
      <c r="D55" s="29"/>
      <c r="E55" s="29"/>
      <c r="F55" s="29" t="s">
        <v>9</v>
      </c>
    </row>
    <row r="56" spans="2:6">
      <c r="C56" s="20"/>
      <c r="D56" s="20"/>
      <c r="E56" s="20"/>
      <c r="F56" s="20"/>
    </row>
    <row r="57" spans="2:6">
      <c r="C57" s="20"/>
      <c r="D57" s="20"/>
    </row>
    <row r="58" spans="2:6">
      <c r="C58" s="20"/>
      <c r="D58" s="20"/>
      <c r="E58" s="20"/>
    </row>
    <row r="59" spans="2:6">
      <c r="C59" s="20" t="s">
        <v>9</v>
      </c>
      <c r="E59" s="20"/>
    </row>
    <row r="60" spans="2:6">
      <c r="C60" s="20" t="s">
        <v>9</v>
      </c>
    </row>
  </sheetData>
  <mergeCells count="10">
    <mergeCell ref="B2:F2"/>
    <mergeCell ref="B51:F51"/>
    <mergeCell ref="B38:F38"/>
    <mergeCell ref="B43:F43"/>
    <mergeCell ref="B30:F30"/>
    <mergeCell ref="B3:F3"/>
    <mergeCell ref="B4:F4"/>
    <mergeCell ref="B8:F8"/>
    <mergeCell ref="B17:F17"/>
    <mergeCell ref="B25:F25"/>
  </mergeCells>
  <pageMargins left="0.7" right="0.7" top="0.75" bottom="0.75" header="0.3" footer="0.3"/>
  <pageSetup paperSize="8" scale="9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F57"/>
  <sheetViews>
    <sheetView zoomScaleNormal="100"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7" width="17.42578125" style="2" customWidth="1"/>
    <col min="8" max="8" width="17.28515625" style="2" customWidth="1"/>
    <col min="9" max="10" width="16.85546875" style="2" customWidth="1"/>
    <col min="11" max="16384" width="8.85546875" style="2"/>
  </cols>
  <sheetData>
    <row r="2" spans="2:6" ht="30" customHeight="1">
      <c r="B2" s="86" t="s">
        <v>65</v>
      </c>
      <c r="C2" s="86"/>
      <c r="D2" s="86"/>
      <c r="E2" s="86"/>
      <c r="F2" s="86"/>
    </row>
    <row r="3" spans="2:6" ht="11.25" customHeight="1">
      <c r="B3" s="73"/>
      <c r="C3" s="73"/>
      <c r="D3" s="73"/>
      <c r="E3" s="73"/>
      <c r="F3" s="73"/>
    </row>
    <row r="4" spans="2:6">
      <c r="B4" s="74" t="s">
        <v>26</v>
      </c>
      <c r="C4" s="80"/>
      <c r="D4" s="80"/>
      <c r="E4" s="80"/>
      <c r="F4" s="80"/>
    </row>
    <row r="5" spans="2:6" ht="39.950000000000003" customHeight="1" thickBot="1">
      <c r="B5" s="65" t="s">
        <v>55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5" thickBot="1">
      <c r="B6" s="5" t="s">
        <v>8</v>
      </c>
      <c r="C6" s="46">
        <f>(+'Spese Conto Cap.-Miss. 10'!C14+'Spese-Conto Cap.-Miss.12'!C9)/1000000</f>
        <v>843.66632028999993</v>
      </c>
      <c r="D6" s="46">
        <f>(+'Spese Conto Cap.-Miss. 10'!D14+'Spese-Conto Cap.-Miss.12'!D9)/1000000</f>
        <v>408.40517869000007</v>
      </c>
      <c r="E6" s="46">
        <f>(+'Spese Conto Cap.-Miss. 10'!E14+'Spese-Conto Cap.-Miss.12'!E9)/1000000</f>
        <v>843.98379464000004</v>
      </c>
      <c r="F6" s="42">
        <f t="shared" ref="F6" si="0">SUM(C6:E6)</f>
        <v>2096.0552936200002</v>
      </c>
    </row>
    <row r="7" spans="2:6" ht="15.75">
      <c r="C7" s="30"/>
      <c r="D7" s="30"/>
      <c r="E7" s="30"/>
      <c r="F7" s="70"/>
    </row>
    <row r="8" spans="2:6">
      <c r="B8" s="74" t="s">
        <v>29</v>
      </c>
      <c r="C8" s="80"/>
      <c r="D8" s="80"/>
      <c r="E8" s="80"/>
      <c r="F8" s="80"/>
    </row>
    <row r="9" spans="2:6" ht="39.950000000000003" customHeight="1" thickBot="1">
      <c r="B9" s="65" t="s">
        <v>55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5" thickBot="1">
      <c r="B10" s="5" t="s">
        <v>8</v>
      </c>
      <c r="C10" s="46">
        <f>(+'Spese Conto Cap.-Miss. 10'!C24+'Spese-Conto Cap.-Miss.12'!C16)/1000000</f>
        <v>244.97461175999996</v>
      </c>
      <c r="D10" s="46">
        <f>(+'Spese Conto Cap.-Miss. 10'!D24+'Spese-Conto Cap.-Miss.12'!D16)/1000000</f>
        <v>27.869012189999992</v>
      </c>
      <c r="E10" s="46">
        <f>(+'Spese Conto Cap.-Miss. 10'!E24+'Spese-Conto Cap.-Miss.12'!E16)/1000000</f>
        <v>517.70871082000008</v>
      </c>
      <c r="F10" s="42">
        <f>SUM(C10:E10)</f>
        <v>790.55233477000002</v>
      </c>
    </row>
    <row r="11" spans="2:6" ht="15.75">
      <c r="C11" s="30"/>
      <c r="D11" s="30"/>
      <c r="E11" s="30"/>
      <c r="F11" s="70"/>
    </row>
    <row r="12" spans="2:6">
      <c r="B12" s="74" t="s">
        <v>77</v>
      </c>
      <c r="C12" s="74"/>
      <c r="D12" s="74"/>
      <c r="E12" s="74"/>
      <c r="F12" s="74"/>
    </row>
    <row r="13" spans="2:6" ht="39.950000000000003" customHeight="1" thickBot="1">
      <c r="B13" s="65" t="s">
        <v>55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5" thickBot="1">
      <c r="B14" s="5" t="s">
        <v>8</v>
      </c>
      <c r="C14" s="46">
        <f>SUM(C6,C10)</f>
        <v>1088.6409320499999</v>
      </c>
      <c r="D14" s="46">
        <f>SUM(D6,D10)</f>
        <v>436.27419088000005</v>
      </c>
      <c r="E14" s="46">
        <f>SUM(E6,E10)</f>
        <v>1361.6925054600001</v>
      </c>
      <c r="F14" s="6">
        <f>SUM(F6,F10)</f>
        <v>2886.6076283900002</v>
      </c>
    </row>
    <row r="15" spans="2:6">
      <c r="B15" s="21"/>
      <c r="C15" s="30"/>
      <c r="D15" s="30"/>
      <c r="E15" s="30"/>
      <c r="F15" s="30"/>
    </row>
    <row r="16" spans="2:6" ht="11.25" customHeight="1">
      <c r="B16" s="7"/>
      <c r="C16" s="7"/>
      <c r="D16" s="7"/>
      <c r="E16" s="7"/>
      <c r="F16" s="7"/>
    </row>
    <row r="17" spans="2:6">
      <c r="B17" s="74" t="s">
        <v>27</v>
      </c>
      <c r="C17" s="80"/>
      <c r="D17" s="80"/>
      <c r="E17" s="80"/>
      <c r="F17" s="80"/>
    </row>
    <row r="18" spans="2:6" ht="39.950000000000003" customHeight="1" thickBot="1">
      <c r="B18" s="65" t="s">
        <v>55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6" ht="16.5" thickBot="1">
      <c r="B19" s="5" t="s">
        <v>8</v>
      </c>
      <c r="C19" s="46">
        <f>(+'Spese Conto Cap.-Miss. 10'!C45+'Spese-Conto Cap.-Miss.12'!C30)/1000000</f>
        <v>572.80526009999994</v>
      </c>
      <c r="D19" s="46">
        <f>(+'Spese Conto Cap.-Miss. 10'!D45+'Spese-Conto Cap.-Miss.12'!D30)/1000000</f>
        <v>206.98192823000002</v>
      </c>
      <c r="E19" s="46">
        <f>(+'Spese Conto Cap.-Miss. 10'!E45+'Spese-Conto Cap.-Miss.12'!E30)/1000000</f>
        <v>448.9986146</v>
      </c>
      <c r="F19" s="42">
        <f t="shared" ref="F19" si="1">SUM(C19:E19)</f>
        <v>1228.78580293</v>
      </c>
    </row>
    <row r="20" spans="2:6" ht="15.75">
      <c r="C20" s="30"/>
      <c r="D20" s="30"/>
      <c r="E20" s="30"/>
      <c r="F20" s="70"/>
    </row>
    <row r="21" spans="2:6" ht="31.5" customHeight="1">
      <c r="B21" s="78" t="s">
        <v>28</v>
      </c>
      <c r="C21" s="78"/>
      <c r="D21" s="78"/>
      <c r="E21" s="78"/>
      <c r="F21" s="78"/>
    </row>
    <row r="22" spans="2:6" ht="39.950000000000003" customHeight="1" thickBot="1">
      <c r="B22" s="65" t="s">
        <v>55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6" ht="16.5" thickBot="1">
      <c r="B23" s="5" t="s">
        <v>8</v>
      </c>
      <c r="C23" s="46">
        <f>(+'Spese Conto Cap.-Miss. 10'!C55+'Spese-Conto Cap.-Miss.12'!C37)/1000000</f>
        <v>236.70892724999999</v>
      </c>
      <c r="D23" s="46">
        <f>(+'Spese Conto Cap.-Miss. 10'!D55+'Spese-Conto Cap.-Miss.12'!D37)/1000000</f>
        <v>14.453172270000001</v>
      </c>
      <c r="E23" s="46">
        <f>(+'Spese Conto Cap.-Miss. 10'!E55+'Spese-Conto Cap.-Miss.12'!E37)/1000000</f>
        <v>115.90614363999998</v>
      </c>
      <c r="F23" s="42">
        <f t="shared" ref="F23" si="2">SUM(C23:E23)</f>
        <v>367.06824315999995</v>
      </c>
    </row>
    <row r="24" spans="2:6" ht="15.75">
      <c r="C24" s="30"/>
      <c r="D24" s="30"/>
      <c r="E24" s="30"/>
      <c r="F24" s="70"/>
    </row>
    <row r="25" spans="2:6">
      <c r="B25" s="74" t="s">
        <v>70</v>
      </c>
      <c r="C25" s="80"/>
      <c r="D25" s="80"/>
      <c r="E25" s="80"/>
      <c r="F25" s="80"/>
    </row>
    <row r="26" spans="2:6" ht="39.950000000000003" customHeight="1" thickBot="1">
      <c r="B26" s="65" t="s">
        <v>55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6.5" thickBot="1">
      <c r="B27" s="5" t="s">
        <v>8</v>
      </c>
      <c r="C27" s="46">
        <f>SUM(C19,C23)</f>
        <v>809.51418734999993</v>
      </c>
      <c r="D27" s="46">
        <f>SUM(D19,D23)</f>
        <v>221.43510050000003</v>
      </c>
      <c r="E27" s="46">
        <f>SUM(E19,E23)</f>
        <v>564.90475823999998</v>
      </c>
      <c r="F27" s="42">
        <f t="shared" ref="F27" si="3">SUM(C27:E27)</f>
        <v>1595.8540460899999</v>
      </c>
    </row>
    <row r="28" spans="2:6">
      <c r="B28" s="21"/>
      <c r="C28" s="30"/>
      <c r="D28" s="30"/>
      <c r="E28" s="30"/>
      <c r="F28" s="30"/>
    </row>
    <row r="29" spans="2:6" ht="12.75" customHeight="1">
      <c r="B29" s="7"/>
      <c r="C29" s="7"/>
      <c r="D29" s="7"/>
      <c r="E29" s="7"/>
      <c r="F29" s="7"/>
    </row>
    <row r="30" spans="2:6">
      <c r="B30" s="74" t="s">
        <v>20</v>
      </c>
      <c r="C30" s="74"/>
      <c r="D30" s="74"/>
      <c r="E30" s="74"/>
      <c r="F30" s="74"/>
    </row>
    <row r="31" spans="2:6" ht="39.950000000000003" customHeight="1" thickBot="1">
      <c r="B31" s="65" t="s">
        <v>55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6" ht="16.5" thickBot="1">
      <c r="B32" s="5" t="s">
        <v>8</v>
      </c>
      <c r="C32" s="46">
        <f>(+'Spese Conto Cap.-Miss. 10'!C76+'Spese-Conto Cap.-Miss.12'!C51)/1000000</f>
        <v>205.53485785000004</v>
      </c>
      <c r="D32" s="46">
        <f>(+'Spese Conto Cap.-Miss. 10'!D76+'Spese-Conto Cap.-Miss.12'!D51)/1000000</f>
        <v>54.987617589999999</v>
      </c>
      <c r="E32" s="46">
        <f>(+'Spese Conto Cap.-Miss. 10'!E76+'Spese-Conto Cap.-Miss.12'!E51)/1000000</f>
        <v>339.67325360999996</v>
      </c>
      <c r="F32" s="42">
        <f t="shared" ref="F32" si="4">SUM(C32:E32)</f>
        <v>600.19572904999995</v>
      </c>
    </row>
    <row r="33" spans="2:6" ht="15.75">
      <c r="C33" s="30"/>
      <c r="D33" s="30"/>
      <c r="E33" s="30"/>
      <c r="F33" s="70"/>
    </row>
    <row r="34" spans="2:6" ht="31.5" customHeight="1">
      <c r="B34" s="78" t="s">
        <v>30</v>
      </c>
      <c r="C34" s="78"/>
      <c r="D34" s="78"/>
      <c r="E34" s="78"/>
      <c r="F34" s="78"/>
    </row>
    <row r="35" spans="2:6" ht="39.950000000000003" customHeight="1" thickBot="1">
      <c r="B35" s="65" t="s">
        <v>55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6" ht="16.5" thickBot="1">
      <c r="B36" s="5" t="s">
        <v>8</v>
      </c>
      <c r="C36" s="46">
        <f>(+'Spese Conto Cap.-Miss. 10'!C86+'Spese-Conto Cap.-Miss.12'!C58)/1000000</f>
        <v>20.469816519999998</v>
      </c>
      <c r="D36" s="46">
        <f>(+'Spese Conto Cap.-Miss. 10'!D86+'Spese-Conto Cap.-Miss.12'!D58)/1000000</f>
        <v>11.930905429999999</v>
      </c>
      <c r="E36" s="46">
        <f>(+'Spese Conto Cap.-Miss. 10'!E86+'Spese-Conto Cap.-Miss.12'!E58)/1000000</f>
        <v>313.51750539000005</v>
      </c>
      <c r="F36" s="42">
        <f t="shared" ref="F36" si="5">SUM(C36:E36)</f>
        <v>345.91822734000004</v>
      </c>
    </row>
    <row r="37" spans="2:6" ht="15.75">
      <c r="C37" s="30"/>
      <c r="D37" s="30"/>
      <c r="E37" s="30"/>
      <c r="F37" s="70"/>
    </row>
    <row r="38" spans="2:6">
      <c r="B38" s="74" t="s">
        <v>71</v>
      </c>
      <c r="C38" s="74"/>
      <c r="D38" s="74"/>
      <c r="E38" s="74"/>
      <c r="F38" s="74"/>
    </row>
    <row r="39" spans="2:6" ht="39.950000000000003" customHeight="1" thickBot="1">
      <c r="B39" s="65" t="s">
        <v>55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6" ht="16.5" thickBot="1">
      <c r="B40" s="5" t="s">
        <v>8</v>
      </c>
      <c r="C40" s="46">
        <f>SUM(C32,C36)</f>
        <v>226.00467437000003</v>
      </c>
      <c r="D40" s="46">
        <f>SUM(D32,D36)</f>
        <v>66.918523019999995</v>
      </c>
      <c r="E40" s="46">
        <f>SUM(E32,E36)</f>
        <v>653.19075900000007</v>
      </c>
      <c r="F40" s="42">
        <f t="shared" ref="F40" si="6">SUM(C40:E40)</f>
        <v>946.11395639000011</v>
      </c>
    </row>
    <row r="41" spans="2:6">
      <c r="B41" s="21"/>
      <c r="C41" s="30"/>
      <c r="D41" s="30"/>
      <c r="E41" s="30"/>
      <c r="F41" s="30"/>
    </row>
    <row r="42" spans="2:6" ht="9" customHeight="1">
      <c r="B42" s="7"/>
      <c r="C42" s="7"/>
      <c r="D42" s="7"/>
      <c r="E42" s="7"/>
      <c r="F42" s="7"/>
    </row>
    <row r="43" spans="2:6" ht="32.25" customHeight="1">
      <c r="B43" s="78" t="s">
        <v>21</v>
      </c>
      <c r="C43" s="78"/>
      <c r="D43" s="78"/>
      <c r="E43" s="78"/>
      <c r="F43" s="78"/>
    </row>
    <row r="44" spans="2:6" ht="39.950000000000003" customHeight="1" thickBot="1">
      <c r="B44" s="65" t="s">
        <v>55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6" ht="16.5" thickBot="1">
      <c r="B45" s="5" t="s">
        <v>8</v>
      </c>
      <c r="C45" s="46">
        <f>SUM(C19,C32)</f>
        <v>778.34011794999992</v>
      </c>
      <c r="D45" s="46">
        <f>SUM(D19,D32)</f>
        <v>261.96954582000001</v>
      </c>
      <c r="E45" s="46">
        <f>SUM(E19,E32)</f>
        <v>788.67186820999996</v>
      </c>
      <c r="F45" s="6">
        <f>SUM(C45:E45)</f>
        <v>1828.98153198</v>
      </c>
    </row>
    <row r="46" spans="2:6">
      <c r="B46" s="21"/>
      <c r="C46" s="53" t="s">
        <v>9</v>
      </c>
      <c r="D46" s="53" t="s">
        <v>9</v>
      </c>
      <c r="E46" s="53" t="s">
        <v>9</v>
      </c>
      <c r="F46" s="53" t="s">
        <v>9</v>
      </c>
    </row>
    <row r="47" spans="2:6" ht="39" customHeight="1">
      <c r="B47" s="78" t="s">
        <v>31</v>
      </c>
      <c r="C47" s="78"/>
      <c r="D47" s="78"/>
      <c r="E47" s="78"/>
      <c r="F47" s="78"/>
    </row>
    <row r="48" spans="2:6" ht="39.950000000000003" customHeight="1" thickBot="1">
      <c r="B48" s="65" t="s">
        <v>55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6.5" thickBot="1">
      <c r="B49" s="5" t="s">
        <v>8</v>
      </c>
      <c r="C49" s="46">
        <f>SUM(C23+C36)</f>
        <v>257.17874376999998</v>
      </c>
      <c r="D49" s="46">
        <f>SUM(D23+D36)</f>
        <v>26.384077699999999</v>
      </c>
      <c r="E49" s="46">
        <f>SUM(E23+E36)</f>
        <v>429.42364903000004</v>
      </c>
      <c r="F49" s="6">
        <f>SUM(F23+F36)</f>
        <v>712.9864705</v>
      </c>
    </row>
    <row r="50" spans="2:6">
      <c r="C50" s="53" t="s">
        <v>9</v>
      </c>
      <c r="D50" s="53" t="s">
        <v>9</v>
      </c>
      <c r="E50" s="53" t="s">
        <v>9</v>
      </c>
      <c r="F50" s="53" t="s">
        <v>9</v>
      </c>
    </row>
    <row r="51" spans="2:6">
      <c r="B51" s="14" t="s">
        <v>72</v>
      </c>
      <c r="C51" s="15"/>
      <c r="D51" s="15"/>
      <c r="E51" s="15"/>
      <c r="F51" s="15"/>
    </row>
    <row r="52" spans="2:6" ht="39.950000000000003" customHeight="1" thickBot="1">
      <c r="B52" s="65" t="s">
        <v>55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5" thickBot="1">
      <c r="B53" s="5" t="s">
        <v>8</v>
      </c>
      <c r="C53" s="46">
        <f>SUM(C45,C49)</f>
        <v>1035.5188617199999</v>
      </c>
      <c r="D53" s="46">
        <f>SUM(D45,D49)</f>
        <v>288.35362351999999</v>
      </c>
      <c r="E53" s="46">
        <f>SUM(E45,E49)</f>
        <v>1218.0955172399999</v>
      </c>
      <c r="F53" s="6">
        <f>SUM(F45,F49)</f>
        <v>2541.96800248</v>
      </c>
    </row>
    <row r="54" spans="2:6">
      <c r="B54" s="23" t="s">
        <v>9</v>
      </c>
      <c r="C54" s="51" t="s">
        <v>9</v>
      </c>
      <c r="D54" s="51" t="s">
        <v>9</v>
      </c>
      <c r="E54" s="51" t="s">
        <v>9</v>
      </c>
      <c r="F54" s="51" t="s">
        <v>9</v>
      </c>
    </row>
    <row r="55" spans="2:6">
      <c r="B55" s="24" t="s">
        <v>9</v>
      </c>
      <c r="C55" s="33" t="s">
        <v>9</v>
      </c>
      <c r="D55" s="33"/>
      <c r="E55" s="33"/>
      <c r="F55" s="38" t="s">
        <v>9</v>
      </c>
    </row>
    <row r="56" spans="2:6">
      <c r="B56" s="2" t="s">
        <v>9</v>
      </c>
      <c r="C56" s="20"/>
      <c r="D56" s="20"/>
      <c r="E56" s="20"/>
      <c r="F56" s="20"/>
    </row>
    <row r="57" spans="2:6">
      <c r="C57" s="7"/>
      <c r="D57" s="7"/>
      <c r="E57" s="7"/>
      <c r="F57" s="7"/>
    </row>
  </sheetData>
  <mergeCells count="13">
    <mergeCell ref="B2:F2"/>
    <mergeCell ref="B30:F30"/>
    <mergeCell ref="B38:F38"/>
    <mergeCell ref="B8:F8"/>
    <mergeCell ref="B34:F34"/>
    <mergeCell ref="B47:F47"/>
    <mergeCell ref="B3:F3"/>
    <mergeCell ref="B4:F4"/>
    <mergeCell ref="B25:F25"/>
    <mergeCell ref="B12:F12"/>
    <mergeCell ref="B17:F17"/>
    <mergeCell ref="B21:F21"/>
    <mergeCell ref="B43:F43"/>
  </mergeCells>
  <printOptions horizontalCentered="1"/>
  <pageMargins left="0.70866141732283472" right="0.70866141732283472" top="0.35433070866141736" bottom="0.35433070866141736" header="0.31496062992125984" footer="0.31496062992125984"/>
  <pageSetup paperSize="8" scale="99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F58"/>
  <sheetViews>
    <sheetView tabSelected="1" zoomScaleNormal="100"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16384" width="8.85546875" style="2"/>
  </cols>
  <sheetData>
    <row r="2" spans="2:6" ht="30" customHeight="1">
      <c r="B2" s="86" t="s">
        <v>66</v>
      </c>
      <c r="C2" s="86"/>
      <c r="D2" s="86"/>
      <c r="E2" s="86"/>
      <c r="F2" s="86"/>
    </row>
    <row r="3" spans="2:6" ht="15" customHeight="1">
      <c r="B3" s="79"/>
      <c r="C3" s="79"/>
      <c r="D3" s="79"/>
      <c r="E3" s="79"/>
      <c r="F3" s="79"/>
    </row>
    <row r="4" spans="2:6">
      <c r="B4" s="74" t="s">
        <v>26</v>
      </c>
      <c r="C4" s="80"/>
      <c r="D4" s="80"/>
      <c r="E4" s="80"/>
      <c r="F4" s="80"/>
    </row>
    <row r="5" spans="2:6" ht="32.1" customHeight="1" thickBot="1">
      <c r="B5" s="13" t="s">
        <v>56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5" thickBot="1">
      <c r="B6" s="5" t="s">
        <v>8</v>
      </c>
      <c r="C6" s="46">
        <f>+'Tot. Spese Corr. 10-12 '!C6+'Tot. C.Cap. 10-12'!C6</f>
        <v>2813.6213719399998</v>
      </c>
      <c r="D6" s="46">
        <f>+'Tot. Spese Corr. 10-12 '!D6+'Tot. C.Cap. 10-12'!D6</f>
        <v>1805.5713476400001</v>
      </c>
      <c r="E6" s="46">
        <f>+'Tot. Spese Corr. 10-12 '!E6+'Tot. C.Cap. 10-12'!E6</f>
        <v>2907.9259022300002</v>
      </c>
      <c r="F6" s="42">
        <f t="shared" ref="F6" si="0">SUM(C6:E6)</f>
        <v>7527.1186218100001</v>
      </c>
    </row>
    <row r="7" spans="2:6">
      <c r="C7" s="30"/>
      <c r="D7" s="30"/>
      <c r="E7" s="30"/>
      <c r="F7" s="30" t="s">
        <v>9</v>
      </c>
    </row>
    <row r="8" spans="2:6" ht="30" customHeight="1">
      <c r="B8" s="78" t="s">
        <v>40</v>
      </c>
      <c r="C8" s="88"/>
      <c r="D8" s="88"/>
      <c r="E8" s="88"/>
      <c r="F8" s="88"/>
    </row>
    <row r="9" spans="2:6" ht="32.1" customHeight="1" thickBot="1">
      <c r="B9" s="13" t="s">
        <v>56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5" thickBot="1">
      <c r="B10" s="5" t="s">
        <v>8</v>
      </c>
      <c r="C10" s="46">
        <f>+'Tot. Spese Corr. 10-12 '!C10+'Tot. C.Cap. 10-12'!C10</f>
        <v>3632.3863055299998</v>
      </c>
      <c r="D10" s="46">
        <f>+'Tot. Spese Corr. 10-12 '!D10+'Tot. C.Cap. 10-12'!D10</f>
        <v>406.88058574000007</v>
      </c>
      <c r="E10" s="46">
        <f>+'Tot. Spese Corr. 10-12 '!E10+'Tot. C.Cap. 10-12'!E10</f>
        <v>1503.0983977400001</v>
      </c>
      <c r="F10" s="42">
        <f t="shared" ref="F10" si="1">SUM(C10:E10)</f>
        <v>5542.3652890100002</v>
      </c>
    </row>
    <row r="11" spans="2:6">
      <c r="C11" s="30"/>
      <c r="D11" s="30"/>
      <c r="E11" s="30"/>
      <c r="F11" s="30" t="s">
        <v>9</v>
      </c>
    </row>
    <row r="12" spans="2:6">
      <c r="B12" s="74" t="s">
        <v>82</v>
      </c>
      <c r="C12" s="74"/>
      <c r="D12" s="74"/>
      <c r="E12" s="74"/>
      <c r="F12" s="74"/>
    </row>
    <row r="13" spans="2:6" ht="32.1" customHeight="1" thickBot="1">
      <c r="B13" s="13" t="s">
        <v>56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5" thickBot="1">
      <c r="B14" s="5" t="s">
        <v>8</v>
      </c>
      <c r="C14" s="46">
        <f>SUM(C6,C10)</f>
        <v>6446.0076774699992</v>
      </c>
      <c r="D14" s="46">
        <f>SUM(D6,D10)</f>
        <v>2212.4519333800004</v>
      </c>
      <c r="E14" s="46">
        <f>SUM(E6,E10)</f>
        <v>4411.0242999700004</v>
      </c>
      <c r="F14" s="42">
        <f>SUM(C14:E14)</f>
        <v>13069.483910819999</v>
      </c>
    </row>
    <row r="15" spans="2:6" ht="15" customHeight="1">
      <c r="C15" s="38"/>
      <c r="D15" s="38"/>
      <c r="E15" s="38"/>
      <c r="F15" s="38"/>
    </row>
    <row r="16" spans="2:6" ht="13.5" customHeight="1">
      <c r="B16" s="7"/>
      <c r="C16" s="7"/>
      <c r="D16" s="7"/>
      <c r="E16" s="7"/>
      <c r="F16" s="7"/>
    </row>
    <row r="17" spans="2:6" ht="31.5" customHeight="1">
      <c r="B17" s="78" t="s">
        <v>41</v>
      </c>
      <c r="C17" s="88"/>
      <c r="D17" s="88"/>
      <c r="E17" s="88"/>
      <c r="F17" s="88"/>
    </row>
    <row r="18" spans="2:6" ht="32.1" customHeight="1" thickBot="1">
      <c r="B18" s="13" t="s">
        <v>56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6" ht="16.5" thickBot="1">
      <c r="B19" s="5" t="s">
        <v>8</v>
      </c>
      <c r="C19" s="46">
        <f>+'Tot. Spese Corr. 10-12 '!C19+'Tot. C.Cap. 10-12'!C19</f>
        <v>1667.9545814499998</v>
      </c>
      <c r="D19" s="46">
        <f>+'Tot. Spese Corr. 10-12 '!D19+'Tot. C.Cap. 10-12'!D19</f>
        <v>1405.3639984600002</v>
      </c>
      <c r="E19" s="46">
        <f>+'Tot. Spese Corr. 10-12 '!E19+'Tot. C.Cap. 10-12'!E19</f>
        <v>2129.23262763</v>
      </c>
      <c r="F19" s="42">
        <f t="shared" ref="F19" si="2">SUM(C19:E19)</f>
        <v>5202.5512075400002</v>
      </c>
    </row>
    <row r="20" spans="2:6">
      <c r="C20" s="30"/>
      <c r="D20" s="30"/>
      <c r="E20" s="30"/>
      <c r="F20" s="30" t="s">
        <v>9</v>
      </c>
    </row>
    <row r="21" spans="2:6" ht="30.75" customHeight="1">
      <c r="B21" s="78" t="s">
        <v>42</v>
      </c>
      <c r="C21" s="78"/>
      <c r="D21" s="78"/>
      <c r="E21" s="78"/>
      <c r="F21" s="78"/>
    </row>
    <row r="22" spans="2:6" ht="32.1" customHeight="1" thickBot="1">
      <c r="B22" s="13" t="s">
        <v>56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6" ht="16.5" thickBot="1">
      <c r="B23" s="5" t="s">
        <v>8</v>
      </c>
      <c r="C23" s="46">
        <f>+'Tot. Spese Corr. 10-12 '!C23+'Tot. C.Cap. 10-12'!C23</f>
        <v>2685.9971947499998</v>
      </c>
      <c r="D23" s="46">
        <f>+'Tot. Spese Corr. 10-12 '!D23+'Tot. C.Cap. 10-12'!D23</f>
        <v>397.58047356000003</v>
      </c>
      <c r="E23" s="46">
        <f>+'Tot. Spese Corr. 10-12 '!E23+'Tot. C.Cap. 10-12'!E23</f>
        <v>782.05356180999991</v>
      </c>
      <c r="F23" s="42">
        <f t="shared" ref="F23" si="3">SUM(C23:E23)</f>
        <v>3865.6312301199996</v>
      </c>
    </row>
    <row r="24" spans="2:6">
      <c r="C24" s="30"/>
      <c r="D24" s="30"/>
      <c r="E24" s="30"/>
      <c r="F24" s="30" t="s">
        <v>9</v>
      </c>
    </row>
    <row r="25" spans="2:6">
      <c r="B25" s="74" t="s">
        <v>83</v>
      </c>
      <c r="C25" s="80"/>
      <c r="D25" s="80"/>
      <c r="E25" s="80"/>
      <c r="F25" s="80"/>
    </row>
    <row r="26" spans="2:6" ht="32.1" customHeight="1" thickBot="1">
      <c r="B26" s="13" t="s">
        <v>56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6.5" thickBot="1">
      <c r="B27" s="5" t="s">
        <v>8</v>
      </c>
      <c r="C27" s="46">
        <f>SUM(C19,C23)</f>
        <v>4353.9517761999996</v>
      </c>
      <c r="D27" s="46">
        <f>SUM(D19,D23)</f>
        <v>1802.9444720200001</v>
      </c>
      <c r="E27" s="46">
        <f>SUM(E19,E23)</f>
        <v>2911.2861894399998</v>
      </c>
      <c r="F27" s="42">
        <f>SUM(C27:E27)</f>
        <v>9068.1824376599998</v>
      </c>
    </row>
    <row r="28" spans="2:6">
      <c r="B28" s="32"/>
      <c r="C28" s="38"/>
      <c r="D28" s="38"/>
      <c r="E28" s="38"/>
      <c r="F28" s="38"/>
    </row>
    <row r="29" spans="2:6" ht="13.5" customHeight="1">
      <c r="B29" s="7"/>
      <c r="C29" s="7"/>
      <c r="D29" s="7"/>
      <c r="E29" s="7"/>
      <c r="F29" s="7"/>
    </row>
    <row r="30" spans="2:6" ht="32.25" customHeight="1">
      <c r="B30" s="78" t="s">
        <v>43</v>
      </c>
      <c r="C30" s="78"/>
      <c r="D30" s="78"/>
      <c r="E30" s="78"/>
      <c r="F30" s="78"/>
    </row>
    <row r="31" spans="2:6" ht="32.1" customHeight="1" thickBot="1">
      <c r="B31" s="13" t="s">
        <v>56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6" ht="16.5" thickBot="1">
      <c r="B32" s="5" t="s">
        <v>8</v>
      </c>
      <c r="C32" s="46">
        <f>+'Tot. Spese Corr. 10-12 '!C32+'Tot. C.Cap. 10-12'!C32</f>
        <v>434.87821946000008</v>
      </c>
      <c r="D32" s="46">
        <f>+'Tot. Spese Corr. 10-12 '!D32+'Tot. C.Cap. 10-12'!D32</f>
        <v>265.51370265999998</v>
      </c>
      <c r="E32" s="46">
        <f>+'Tot. Spese Corr. 10-12 '!E32+'Tot. C.Cap. 10-12'!E32</f>
        <v>763.22785345</v>
      </c>
      <c r="F32" s="42">
        <f>SUM(C32:E32)</f>
        <v>1463.61977557</v>
      </c>
    </row>
    <row r="33" spans="2:6">
      <c r="C33" s="33"/>
      <c r="D33" s="33"/>
      <c r="E33" s="33"/>
      <c r="F33" s="33"/>
    </row>
    <row r="34" spans="2:6" ht="34.5" customHeight="1">
      <c r="B34" s="78" t="s">
        <v>44</v>
      </c>
      <c r="C34" s="78"/>
      <c r="D34" s="78"/>
      <c r="E34" s="78"/>
      <c r="F34" s="78"/>
    </row>
    <row r="35" spans="2:6" ht="32.1" customHeight="1" thickBot="1">
      <c r="B35" s="13" t="s">
        <v>56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6" ht="16.5" thickBot="1">
      <c r="B36" s="5" t="s">
        <v>8</v>
      </c>
      <c r="C36" s="46">
        <f>+'Tot. Spese Corr. 10-12 '!C36+'Tot. C.Cap. 10-12'!C36</f>
        <v>415.95962334000006</v>
      </c>
      <c r="D36" s="46">
        <f>+'Tot. Spese Corr. 10-12 '!D36+'Tot. C.Cap. 10-12'!D36</f>
        <v>250.24759836000001</v>
      </c>
      <c r="E36" s="46">
        <f>+'Tot. Spese Corr. 10-12 '!E36+'Tot. C.Cap. 10-12'!E36</f>
        <v>401.66244345000007</v>
      </c>
      <c r="F36" s="42">
        <f>SUM(C36:E36)</f>
        <v>1067.8696651500002</v>
      </c>
    </row>
    <row r="37" spans="2:6">
      <c r="C37" s="30"/>
      <c r="D37" s="30"/>
      <c r="E37" s="30"/>
      <c r="F37" s="30" t="s">
        <v>9</v>
      </c>
    </row>
    <row r="38" spans="2:6">
      <c r="B38" s="74" t="s">
        <v>84</v>
      </c>
      <c r="C38" s="74"/>
      <c r="D38" s="74"/>
      <c r="E38" s="74"/>
      <c r="F38" s="74"/>
    </row>
    <row r="39" spans="2:6" ht="32.1" customHeight="1" thickBot="1">
      <c r="B39" s="13" t="s">
        <v>56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6" ht="16.5" thickBot="1">
      <c r="B40" s="5" t="s">
        <v>8</v>
      </c>
      <c r="C40" s="46">
        <f>SUM(C32,C36)</f>
        <v>850.83784280000009</v>
      </c>
      <c r="D40" s="46">
        <f>SUM(D32,D36)</f>
        <v>515.76130102000002</v>
      </c>
      <c r="E40" s="46">
        <f>SUM(E32,E36)</f>
        <v>1164.8902969000001</v>
      </c>
      <c r="F40" s="42">
        <f>SUM(F32,F36)</f>
        <v>2531.4894407199999</v>
      </c>
    </row>
    <row r="41" spans="2:6">
      <c r="B41" s="21"/>
      <c r="C41" s="39"/>
      <c r="D41" s="39"/>
      <c r="E41" s="39"/>
      <c r="F41" s="39"/>
    </row>
    <row r="42" spans="2:6">
      <c r="B42" s="32"/>
      <c r="C42" s="33"/>
      <c r="D42" s="33"/>
      <c r="E42" s="33"/>
      <c r="F42" s="33"/>
    </row>
    <row r="43" spans="2:6" ht="36" customHeight="1">
      <c r="B43" s="78" t="s">
        <v>45</v>
      </c>
      <c r="C43" s="78"/>
      <c r="D43" s="78"/>
      <c r="E43" s="78"/>
      <c r="F43" s="78"/>
    </row>
    <row r="44" spans="2:6" ht="32.1" customHeight="1" thickBot="1">
      <c r="B44" s="13" t="s">
        <v>56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6" ht="16.5" thickBot="1">
      <c r="B45" s="5" t="s">
        <v>8</v>
      </c>
      <c r="C45" s="46">
        <f>+'Tot. Spese Corr. 10-12 '!C45+'Tot. C.Cap. 10-12'!C45</f>
        <v>2102.8328009099996</v>
      </c>
      <c r="D45" s="46">
        <f>+'Tot. Spese Corr. 10-12 '!D45+'Tot. C.Cap. 10-12'!D45</f>
        <v>1670.87770112</v>
      </c>
      <c r="E45" s="46">
        <f>+'Tot. Spese Corr. 10-12 '!E45+'Tot. C.Cap. 10-12'!E45</f>
        <v>2892.4604810800001</v>
      </c>
      <c r="F45" s="42">
        <f>SUM(C45:E45)</f>
        <v>6666.1709831099997</v>
      </c>
    </row>
    <row r="46" spans="2:6">
      <c r="C46" s="33"/>
      <c r="D46" s="33"/>
      <c r="E46" s="33"/>
      <c r="F46" s="33"/>
    </row>
    <row r="47" spans="2:6" ht="33" customHeight="1">
      <c r="B47" s="78" t="s">
        <v>46</v>
      </c>
      <c r="C47" s="78"/>
      <c r="D47" s="78"/>
      <c r="E47" s="78"/>
      <c r="F47" s="78"/>
    </row>
    <row r="48" spans="2:6" ht="32.1" customHeight="1" thickBot="1">
      <c r="B48" s="13" t="s">
        <v>56</v>
      </c>
      <c r="C48" s="3" t="s">
        <v>5</v>
      </c>
      <c r="D48" s="25" t="s">
        <v>6</v>
      </c>
      <c r="E48" s="3" t="s">
        <v>7</v>
      </c>
      <c r="F48" s="3" t="s">
        <v>10</v>
      </c>
    </row>
    <row r="49" spans="2:6" ht="16.5" thickBot="1">
      <c r="B49" s="5" t="s">
        <v>8</v>
      </c>
      <c r="C49" s="47">
        <f>+'Tot. Spese Corr. 10-12 '!C49+'Tot. C.Cap. 10-12'!C49</f>
        <v>3101.9568180900001</v>
      </c>
      <c r="D49" s="47">
        <f>+'Tot. Spese Corr. 10-12 '!D49+'Tot. C.Cap. 10-12'!D49</f>
        <v>647.82807192000007</v>
      </c>
      <c r="E49" s="47">
        <f>+'Tot. Spese Corr. 10-12 '!E49+'Tot. C.Cap. 10-12'!E49</f>
        <v>1183.71600526</v>
      </c>
      <c r="F49" s="42">
        <f>SUM(C49:E49)</f>
        <v>4933.50089527</v>
      </c>
    </row>
    <row r="50" spans="2:6">
      <c r="C50" s="53"/>
      <c r="D50" s="53"/>
      <c r="E50" s="53"/>
      <c r="F50" s="53"/>
    </row>
    <row r="51" spans="2:6" ht="30.75" customHeight="1">
      <c r="B51" s="78" t="s">
        <v>85</v>
      </c>
      <c r="C51" s="78"/>
      <c r="D51" s="78"/>
      <c r="E51" s="78"/>
      <c r="F51" s="78"/>
    </row>
    <row r="52" spans="2:6" ht="32.1" customHeight="1" thickBot="1">
      <c r="B52" s="13" t="s">
        <v>56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5" thickBot="1">
      <c r="B53" s="5" t="s">
        <v>8</v>
      </c>
      <c r="C53" s="46">
        <f>+'Tot. Spese Corr. 10-12 '!C53+'Tot. C.Cap. 10-12'!C53</f>
        <v>5204.7896190000001</v>
      </c>
      <c r="D53" s="46">
        <f>+'Tot. Spese Corr. 10-12 '!D53+'Tot. C.Cap. 10-12'!D53</f>
        <v>2318.7057730400002</v>
      </c>
      <c r="E53" s="46">
        <f>+'Tot. Spese Corr. 10-12 '!E53+'Tot. C.Cap. 10-12'!E53</f>
        <v>4076.1764863399999</v>
      </c>
      <c r="F53" s="42">
        <f>SUM(C53:E53)</f>
        <v>11599.671878380001</v>
      </c>
    </row>
    <row r="54" spans="2:6">
      <c r="B54" s="24" t="s">
        <v>9</v>
      </c>
      <c r="C54" s="54"/>
      <c r="D54" s="54"/>
      <c r="E54" s="54"/>
      <c r="F54" s="54"/>
    </row>
    <row r="55" spans="2:6">
      <c r="B55" s="31" t="s">
        <v>9</v>
      </c>
      <c r="C55" s="33"/>
      <c r="D55" s="33"/>
      <c r="E55" s="33"/>
      <c r="F55" s="38"/>
    </row>
    <row r="56" spans="2:6">
      <c r="C56" s="7"/>
      <c r="D56" s="7"/>
      <c r="E56" s="7"/>
      <c r="F56" s="7"/>
    </row>
    <row r="58" spans="2:6">
      <c r="F58" s="2" t="s">
        <v>9</v>
      </c>
    </row>
  </sheetData>
  <mergeCells count="14">
    <mergeCell ref="B51:F51"/>
    <mergeCell ref="B2:F2"/>
    <mergeCell ref="B21:F21"/>
    <mergeCell ref="B8:F8"/>
    <mergeCell ref="B38:F38"/>
    <mergeCell ref="B47:F47"/>
    <mergeCell ref="B43:F43"/>
    <mergeCell ref="B34:F34"/>
    <mergeCell ref="B3:F3"/>
    <mergeCell ref="B4:F4"/>
    <mergeCell ref="B25:F25"/>
    <mergeCell ref="B30:F30"/>
    <mergeCell ref="B12:F12"/>
    <mergeCell ref="B17:F17"/>
  </mergeCells>
  <pageMargins left="0.70866141732283472" right="0.70866141732283472" top="0.55118110236220474" bottom="0.55118110236220474" header="0.31496062992125984" footer="0.31496062992125984"/>
  <pageSetup paperSize="8" scale="9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14</vt:i4>
      </vt:variant>
    </vt:vector>
  </HeadingPairs>
  <TitlesOfParts>
    <vt:vector size="21" baseType="lpstr">
      <vt:lpstr>Spese Correnti-Miss. 10</vt:lpstr>
      <vt:lpstr>Spese Conto Cap.-Miss. 10</vt:lpstr>
      <vt:lpstr>Spese-Correnti-Miss.12</vt:lpstr>
      <vt:lpstr>Spese-Conto Cap.-Miss.12</vt:lpstr>
      <vt:lpstr>Tot. Spese Corr. 10-12 </vt:lpstr>
      <vt:lpstr>Tot. C.Cap. 10-12</vt:lpstr>
      <vt:lpstr>Tot. Corr.+C.Cap. 10-12</vt:lpstr>
      <vt:lpstr>'Spese Conto Cap.-Miss. 10'!Area_stampa</vt:lpstr>
      <vt:lpstr>'Spese Correnti-Miss. 10'!Area_stampa</vt:lpstr>
      <vt:lpstr>'Spese-Conto Cap.-Miss.12'!Area_stampa</vt:lpstr>
      <vt:lpstr>'Spese-Correnti-Miss.12'!Area_stampa</vt:lpstr>
      <vt:lpstr>'Tot. C.Cap. 10-12'!Area_stampa</vt:lpstr>
      <vt:lpstr>'Tot. Corr.+C.Cap. 10-12'!Area_stampa</vt:lpstr>
      <vt:lpstr>'Tot. Spese Corr. 10-12 '!Area_stampa</vt:lpstr>
      <vt:lpstr>'Spese Conto Cap.-Miss. 10'!Print_Area</vt:lpstr>
      <vt:lpstr>'Spese Correnti-Miss. 10'!Print_Area</vt:lpstr>
      <vt:lpstr>'Spese-Conto Cap.-Miss.12'!Print_Area</vt:lpstr>
      <vt:lpstr>'Spese-Correnti-Miss.12'!Print_Area</vt:lpstr>
      <vt:lpstr>'Tot. C.Cap. 10-12'!Print_Area</vt:lpstr>
      <vt:lpstr>'Tot. Corr.+C.Cap. 10-12'!Print_Area</vt:lpstr>
      <vt:lpstr>'Tot. Spese Corr. 10-12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Zacchi Giovanni</cp:lastModifiedBy>
  <cp:lastPrinted>2022-01-31T11:37:40Z</cp:lastPrinted>
  <dcterms:created xsi:type="dcterms:W3CDTF">2016-04-19T07:50:50Z</dcterms:created>
  <dcterms:modified xsi:type="dcterms:W3CDTF">2022-05-11T08:38:13Z</dcterms:modified>
</cp:coreProperties>
</file>